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deeva-ei\Desktop\движение контингента\2018 сводки\ноябрь\на сайт\"/>
    </mc:Choice>
  </mc:AlternateContent>
  <bookViews>
    <workbookView xWindow="0" yWindow="0" windowWidth="15480" windowHeight="9888" tabRatio="698" activeTab="7"/>
  </bookViews>
  <sheets>
    <sheet name="Сводка_очн" sheetId="1" r:id="rId1"/>
    <sheet name="Пр_очн" sheetId="2" r:id="rId2"/>
    <sheet name="Вакансии_очн" sheetId="3" r:id="rId3"/>
    <sheet name="Сводка_оч-заоч" sheetId="5" r:id="rId4"/>
    <sheet name="Пр_оч-заоч" sheetId="6" r:id="rId5"/>
    <sheet name="Вакансии_оч-заоч" sheetId="7" r:id="rId6"/>
    <sheet name="Сводка_заоч" sheetId="8" r:id="rId7"/>
    <sheet name="Пр_заоч" sheetId="9" r:id="rId8"/>
    <sheet name="Вакансии_заоч" sheetId="10" r:id="rId9"/>
  </sheets>
  <definedNames>
    <definedName name="выбыло">Сводка_очн!$P$11:$Z$11</definedName>
    <definedName name="_xlnm.Print_Titles" localSheetId="8">Вакансии_заоч!$5:$7</definedName>
    <definedName name="_xlnm.Print_Titles" localSheetId="5">'Вакансии_оч-заоч'!$5:$7</definedName>
    <definedName name="_xlnm.Print_Titles" localSheetId="2">Вакансии_очн!$5:$7</definedName>
    <definedName name="_xlnm.Print_Area" localSheetId="8">Вакансии_заоч!$A$1:$AF$17</definedName>
    <definedName name="_xlnm.Print_Area" localSheetId="5">'Вакансии_оч-заоч'!$A$1:$AF$22</definedName>
    <definedName name="_xlnm.Print_Area" localSheetId="2">Вакансии_очн!$A$1:$AK$23</definedName>
    <definedName name="_xlnm.Print_Area" localSheetId="7">Пр_заоч!$A$1:$Q$45</definedName>
    <definedName name="_xlnm.Print_Area" localSheetId="4">'Пр_оч-заоч'!$A$1:$P$60</definedName>
    <definedName name="_xlnm.Print_Area" localSheetId="1">Пр_очн!$A$1:$P$52</definedName>
    <definedName name="прибыло">Сводка_очн!$D$11:$M$11</definedName>
    <definedName name="убыло">Сводка_очн!$P$11:$Z$11</definedName>
  </definedNames>
  <calcPr calcId="152511"/>
</workbook>
</file>

<file path=xl/calcChain.xml><?xml version="1.0" encoding="utf-8"?>
<calcChain xmlns="http://schemas.openxmlformats.org/spreadsheetml/2006/main">
  <c r="AA15" i="1" l="1"/>
  <c r="AA16" i="1"/>
  <c r="AA17" i="1"/>
  <c r="AA18" i="1"/>
  <c r="AA19" i="1"/>
  <c r="AA20" i="1"/>
  <c r="N15" i="1"/>
  <c r="N16" i="1"/>
  <c r="N17" i="1"/>
  <c r="N18" i="1"/>
  <c r="N19" i="1"/>
  <c r="N20" i="1"/>
  <c r="AS20" i="1" s="1"/>
  <c r="B21" i="1"/>
  <c r="AC16" i="7"/>
  <c r="AE16" i="7"/>
  <c r="AF16" i="7"/>
  <c r="AJ21" i="3"/>
  <c r="AI21" i="3"/>
  <c r="AH21" i="3"/>
  <c r="AG21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E22" i="3"/>
  <c r="D22" i="3"/>
  <c r="AH22" i="3" s="1"/>
  <c r="C22" i="3"/>
  <c r="F22" i="3"/>
  <c r="AJ22" i="3" s="1"/>
  <c r="AR21" i="1"/>
  <c r="AP21" i="1"/>
  <c r="AM21" i="1"/>
  <c r="AK21" i="1"/>
  <c r="AH21" i="1"/>
  <c r="AF21" i="1"/>
  <c r="AE21" i="1"/>
  <c r="AC21" i="1"/>
  <c r="AB21" i="1"/>
  <c r="Z21" i="1"/>
  <c r="Y21" i="1"/>
  <c r="X21" i="1"/>
  <c r="W21" i="1"/>
  <c r="V21" i="1"/>
  <c r="U21" i="1"/>
  <c r="T21" i="1"/>
  <c r="S21" i="1"/>
  <c r="R21" i="1"/>
  <c r="Q21" i="1"/>
  <c r="P21" i="1"/>
  <c r="AA21" i="1" s="1"/>
  <c r="O21" i="1"/>
  <c r="M21" i="1"/>
  <c r="L21" i="1"/>
  <c r="K21" i="1"/>
  <c r="J21" i="1"/>
  <c r="I21" i="1"/>
  <c r="H21" i="1"/>
  <c r="G21" i="1"/>
  <c r="F21" i="1"/>
  <c r="D21" i="1"/>
  <c r="E21" i="1"/>
  <c r="C21" i="1"/>
  <c r="AE20" i="7"/>
  <c r="AE19" i="7"/>
  <c r="AE18" i="7"/>
  <c r="AF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A17" i="7"/>
  <c r="Z17" i="7"/>
  <c r="X17" i="7"/>
  <c r="X22" i="7" s="1"/>
  <c r="W17" i="7"/>
  <c r="W22" i="7" s="1"/>
  <c r="V17" i="7"/>
  <c r="V22" i="7" s="1"/>
  <c r="U17" i="7"/>
  <c r="U22" i="7" s="1"/>
  <c r="S17" i="7"/>
  <c r="R17" i="7"/>
  <c r="Q17" i="7"/>
  <c r="P17" i="7"/>
  <c r="N17" i="7"/>
  <c r="N22" i="7" s="1"/>
  <c r="M17" i="7"/>
  <c r="M22" i="7" s="1"/>
  <c r="F17" i="7"/>
  <c r="L17" i="7"/>
  <c r="K17" i="7"/>
  <c r="I17" i="7"/>
  <c r="I22" i="7" s="1"/>
  <c r="H17" i="7"/>
  <c r="H22" i="7" s="1"/>
  <c r="G17" i="7"/>
  <c r="G22" i="7" s="1"/>
  <c r="D17" i="7"/>
  <c r="D22" i="7" s="1"/>
  <c r="C17" i="7"/>
  <c r="C22" i="7" s="1"/>
  <c r="K22" i="7" l="1"/>
  <c r="Q22" i="7"/>
  <c r="S22" i="7"/>
  <c r="P22" i="7"/>
  <c r="R22" i="7"/>
  <c r="Z22" i="7"/>
  <c r="AG22" i="3"/>
  <c r="AI22" i="3"/>
  <c r="AA22" i="7"/>
  <c r="L22" i="7"/>
  <c r="AK22" i="3"/>
  <c r="F22" i="7"/>
  <c r="AE21" i="7"/>
  <c r="Y16" i="7" l="1"/>
  <c r="T16" i="7"/>
  <c r="O16" i="7"/>
  <c r="J16" i="7"/>
  <c r="E16" i="7"/>
  <c r="AF14" i="10"/>
  <c r="AE14" i="10"/>
  <c r="AC14" i="10"/>
  <c r="AB14" i="10"/>
  <c r="AF13" i="10"/>
  <c r="AE13" i="10"/>
  <c r="AC13" i="10"/>
  <c r="AB13" i="10"/>
  <c r="AF12" i="10"/>
  <c r="AE12" i="10"/>
  <c r="AC12" i="10"/>
  <c r="AB12" i="10"/>
  <c r="AF11" i="10"/>
  <c r="AE11" i="10"/>
  <c r="AC11" i="10"/>
  <c r="AB11" i="10"/>
  <c r="AF10" i="10"/>
  <c r="AE10" i="10"/>
  <c r="AC10" i="10"/>
  <c r="AB10" i="10"/>
  <c r="AF9" i="10"/>
  <c r="AE9" i="10"/>
  <c r="AC9" i="10"/>
  <c r="AB9" i="10"/>
  <c r="E14" i="10"/>
  <c r="J13" i="10"/>
  <c r="J12" i="10"/>
  <c r="J11" i="10"/>
  <c r="J10" i="10"/>
  <c r="J9" i="10"/>
  <c r="O13" i="10"/>
  <c r="O9" i="10"/>
  <c r="T9" i="10"/>
  <c r="J15" i="7"/>
  <c r="J14" i="7"/>
  <c r="J13" i="7"/>
  <c r="J12" i="7"/>
  <c r="J11" i="7"/>
  <c r="J10" i="7"/>
  <c r="J9" i="7"/>
  <c r="J8" i="7"/>
  <c r="O15" i="7"/>
  <c r="O13" i="7"/>
  <c r="O12" i="7"/>
  <c r="O11" i="7"/>
  <c r="O10" i="7"/>
  <c r="O9" i="7"/>
  <c r="O8" i="7"/>
  <c r="T15" i="7"/>
  <c r="T13" i="7"/>
  <c r="T12" i="7"/>
  <c r="T11" i="7"/>
  <c r="T10" i="7"/>
  <c r="T9" i="7"/>
  <c r="T8" i="7"/>
  <c r="Y15" i="7"/>
  <c r="Y14" i="7"/>
  <c r="Y13" i="7"/>
  <c r="Y12" i="7"/>
  <c r="Y11" i="7"/>
  <c r="Y10" i="7"/>
  <c r="Y9" i="7"/>
  <c r="Y8" i="7"/>
  <c r="AF15" i="7"/>
  <c r="AE15" i="7"/>
  <c r="AC15" i="7"/>
  <c r="AB15" i="7"/>
  <c r="AF14" i="7"/>
  <c r="AE14" i="7"/>
  <c r="AC14" i="7"/>
  <c r="AB14" i="7"/>
  <c r="AF13" i="7"/>
  <c r="AE13" i="7"/>
  <c r="AC13" i="7"/>
  <c r="AB13" i="7"/>
  <c r="AF12" i="7"/>
  <c r="AE12" i="7"/>
  <c r="AC12" i="7"/>
  <c r="AB12" i="7"/>
  <c r="AF11" i="7"/>
  <c r="AE11" i="7"/>
  <c r="AC11" i="7"/>
  <c r="AB11" i="7"/>
  <c r="AF10" i="7"/>
  <c r="AE10" i="7"/>
  <c r="AC10" i="7"/>
  <c r="AB10" i="7"/>
  <c r="AF9" i="7"/>
  <c r="AE9" i="7"/>
  <c r="AC9" i="7"/>
  <c r="AB9" i="7"/>
  <c r="AF8" i="7"/>
  <c r="AE8" i="7"/>
  <c r="AE17" i="7" s="1"/>
  <c r="AE22" i="7" s="1"/>
  <c r="AC8" i="7"/>
  <c r="AC17" i="7" s="1"/>
  <c r="AC22" i="7" s="1"/>
  <c r="AB8" i="7"/>
  <c r="AF17" i="7" l="1"/>
  <c r="AF22" i="7" s="1"/>
  <c r="AD16" i="7"/>
  <c r="Y17" i="7"/>
  <c r="Y22" i="7" s="1"/>
  <c r="T17" i="7"/>
  <c r="T22" i="7" s="1"/>
  <c r="J17" i="7"/>
  <c r="J22" i="7" s="1"/>
  <c r="O17" i="7"/>
  <c r="O22" i="7" s="1"/>
  <c r="AB16" i="7"/>
  <c r="AB17" i="7" s="1"/>
  <c r="AB22" i="7" s="1"/>
  <c r="AD10" i="10"/>
  <c r="AD11" i="10"/>
  <c r="AD13" i="10"/>
  <c r="AD14" i="10"/>
  <c r="AD12" i="10"/>
  <c r="AD9" i="7"/>
  <c r="AD10" i="7"/>
  <c r="AD11" i="7"/>
  <c r="AD12" i="7"/>
  <c r="AD13" i="7"/>
  <c r="AD14" i="7"/>
  <c r="AD15" i="7"/>
  <c r="K20" i="3"/>
  <c r="K23" i="3" s="1"/>
  <c r="I20" i="3"/>
  <c r="H20" i="3"/>
  <c r="H23" i="3" s="1"/>
  <c r="J19" i="3"/>
  <c r="J18" i="3"/>
  <c r="K17" i="3"/>
  <c r="I17" i="3"/>
  <c r="H17" i="3"/>
  <c r="J16" i="3"/>
  <c r="J15" i="3"/>
  <c r="J14" i="3"/>
  <c r="J13" i="3"/>
  <c r="J12" i="3"/>
  <c r="J11" i="3"/>
  <c r="J10" i="3"/>
  <c r="J9" i="3"/>
  <c r="J8" i="3"/>
  <c r="P20" i="3"/>
  <c r="N20" i="3"/>
  <c r="N23" i="3" s="1"/>
  <c r="M20" i="3"/>
  <c r="O19" i="3"/>
  <c r="O18" i="3"/>
  <c r="P17" i="3"/>
  <c r="N17" i="3"/>
  <c r="M17" i="3"/>
  <c r="O15" i="3"/>
  <c r="O14" i="3"/>
  <c r="O12" i="3"/>
  <c r="O11" i="3"/>
  <c r="O10" i="3"/>
  <c r="O9" i="3"/>
  <c r="O8" i="3"/>
  <c r="U20" i="3"/>
  <c r="U23" i="3" s="1"/>
  <c r="S20" i="3"/>
  <c r="R20" i="3"/>
  <c r="R23" i="3" s="1"/>
  <c r="T19" i="3"/>
  <c r="T18" i="3"/>
  <c r="U17" i="3"/>
  <c r="S17" i="3"/>
  <c r="R17" i="3"/>
  <c r="T15" i="3"/>
  <c r="T14" i="3"/>
  <c r="T12" i="3"/>
  <c r="T11" i="3"/>
  <c r="T10" i="3"/>
  <c r="T9" i="3"/>
  <c r="T8" i="3"/>
  <c r="Y19" i="3"/>
  <c r="Y18" i="3"/>
  <c r="AD19" i="3"/>
  <c r="AD18" i="3"/>
  <c r="Y8" i="3"/>
  <c r="AF17" i="3"/>
  <c r="AE17" i="3"/>
  <c r="AC17" i="3"/>
  <c r="AB17" i="3"/>
  <c r="AA17" i="3"/>
  <c r="Z17" i="3"/>
  <c r="X17" i="3"/>
  <c r="W17" i="3"/>
  <c r="V17" i="3"/>
  <c r="Q17" i="3"/>
  <c r="L17" i="3"/>
  <c r="G17" i="3"/>
  <c r="F17" i="3"/>
  <c r="D17" i="3"/>
  <c r="C17" i="3"/>
  <c r="S23" i="3" l="1"/>
  <c r="M23" i="3"/>
  <c r="P23" i="3"/>
  <c r="I23" i="3"/>
  <c r="O17" i="3"/>
  <c r="AG17" i="3"/>
  <c r="T20" i="3"/>
  <c r="T17" i="3"/>
  <c r="AH17" i="3"/>
  <c r="O20" i="3"/>
  <c r="O23" i="3" s="1"/>
  <c r="J20" i="3"/>
  <c r="J17" i="3"/>
  <c r="AA16" i="8"/>
  <c r="AA15" i="8"/>
  <c r="AA14" i="8"/>
  <c r="J23" i="3" l="1"/>
  <c r="T23" i="3"/>
  <c r="AN17" i="8"/>
  <c r="AQ17" i="8" s="1"/>
  <c r="AN16" i="8"/>
  <c r="AQ16" i="8" s="1"/>
  <c r="AN15" i="8"/>
  <c r="AQ15" i="8" s="1"/>
  <c r="AN14" i="8"/>
  <c r="AQ14" i="8" s="1"/>
  <c r="AO15" i="8" l="1"/>
  <c r="AO16" i="8"/>
  <c r="AO14" i="8"/>
  <c r="N17" i="8" l="1"/>
  <c r="AA17" i="8"/>
  <c r="AR20" i="8"/>
  <c r="AP20" i="8"/>
  <c r="AM20" i="8"/>
  <c r="AK20" i="8"/>
  <c r="AH20" i="8"/>
  <c r="AF20" i="8"/>
  <c r="AE20" i="8"/>
  <c r="AC20" i="8"/>
  <c r="AB20" i="8"/>
  <c r="Z20" i="8"/>
  <c r="Y20" i="8"/>
  <c r="X20" i="8"/>
  <c r="W20" i="8"/>
  <c r="V20" i="8"/>
  <c r="U20" i="8"/>
  <c r="T20" i="8"/>
  <c r="S20" i="8"/>
  <c r="R20" i="8"/>
  <c r="Q20" i="8"/>
  <c r="P20" i="8"/>
  <c r="O20" i="8"/>
  <c r="M20" i="8"/>
  <c r="L20" i="8"/>
  <c r="K20" i="8"/>
  <c r="J20" i="8"/>
  <c r="I20" i="8"/>
  <c r="H20" i="8"/>
  <c r="G20" i="8"/>
  <c r="F20" i="8"/>
  <c r="E20" i="8"/>
  <c r="D20" i="8"/>
  <c r="C20" i="8"/>
  <c r="B20" i="8"/>
  <c r="AN19" i="8"/>
  <c r="AQ19" i="8" s="1"/>
  <c r="AG19" i="8"/>
  <c r="AD19" i="8"/>
  <c r="AA19" i="8"/>
  <c r="N19" i="8"/>
  <c r="AN18" i="8"/>
  <c r="AQ18" i="8" s="1"/>
  <c r="AG18" i="8"/>
  <c r="AD18" i="8"/>
  <c r="N18" i="8"/>
  <c r="AI18" i="8" s="1"/>
  <c r="AL18" i="8" s="1"/>
  <c r="AG17" i="8"/>
  <c r="AG16" i="8"/>
  <c r="AD16" i="8"/>
  <c r="N16" i="8"/>
  <c r="AG15" i="8"/>
  <c r="AD15" i="8"/>
  <c r="N15" i="8"/>
  <c r="AG14" i="8"/>
  <c r="AD14" i="8"/>
  <c r="N14" i="8"/>
  <c r="AS14" i="8" s="1"/>
  <c r="AI17" i="8" l="1"/>
  <c r="AS19" i="8"/>
  <c r="AD20" i="8"/>
  <c r="AG20" i="8"/>
  <c r="AA20" i="8"/>
  <c r="AO18" i="8"/>
  <c r="AS17" i="8"/>
  <c r="AI15" i="8"/>
  <c r="AS15" i="8"/>
  <c r="AI14" i="8"/>
  <c r="AI16" i="8"/>
  <c r="AS16" i="8"/>
  <c r="AS18" i="8"/>
  <c r="N20" i="8"/>
  <c r="AN20" i="8"/>
  <c r="AJ18" i="8"/>
  <c r="AI19" i="8"/>
  <c r="AO19" i="8"/>
  <c r="AQ20" i="8"/>
  <c r="AS20" i="8" l="1"/>
  <c r="AJ16" i="8"/>
  <c r="AL16" i="8"/>
  <c r="AJ15" i="8"/>
  <c r="AL15" i="8"/>
  <c r="AJ14" i="8"/>
  <c r="AL14" i="8"/>
  <c r="AJ17" i="8"/>
  <c r="AL17" i="8"/>
  <c r="AJ19" i="8"/>
  <c r="AL19" i="8"/>
  <c r="AI20" i="8"/>
  <c r="AO20" i="8"/>
  <c r="AJ20" i="8" l="1"/>
  <c r="AL20" i="8"/>
  <c r="E13" i="3" l="1"/>
  <c r="Y11" i="10" l="1"/>
  <c r="T11" i="10"/>
  <c r="O11" i="10"/>
  <c r="E11" i="10"/>
  <c r="Y12" i="10"/>
  <c r="T12" i="10"/>
  <c r="T15" i="10" s="1"/>
  <c r="O12" i="10"/>
  <c r="E12" i="10"/>
  <c r="E10" i="7"/>
  <c r="E14" i="7"/>
  <c r="E19" i="3"/>
  <c r="E18" i="3"/>
  <c r="E16" i="3"/>
  <c r="E15" i="3"/>
  <c r="E11" i="3"/>
  <c r="E10" i="3"/>
  <c r="E9" i="3"/>
  <c r="E8" i="3"/>
  <c r="E12" i="3"/>
  <c r="E13" i="10"/>
  <c r="O10" i="10"/>
  <c r="Y13" i="10"/>
  <c r="AD8" i="3"/>
  <c r="AD9" i="3"/>
  <c r="AD10" i="3"/>
  <c r="AD14" i="3"/>
  <c r="AD16" i="3"/>
  <c r="L20" i="3"/>
  <c r="L23" i="3" s="1"/>
  <c r="Q20" i="3"/>
  <c r="Q23" i="3" s="1"/>
  <c r="V20" i="3"/>
  <c r="V23" i="3" s="1"/>
  <c r="W20" i="3"/>
  <c r="W23" i="3" s="1"/>
  <c r="X20" i="3"/>
  <c r="X23" i="3" s="1"/>
  <c r="Z20" i="3"/>
  <c r="Z23" i="3" s="1"/>
  <c r="AA20" i="3"/>
  <c r="AA23" i="3" s="1"/>
  <c r="AB20" i="3"/>
  <c r="AB23" i="3" s="1"/>
  <c r="AC20" i="3"/>
  <c r="AC23" i="3" s="1"/>
  <c r="AE20" i="3"/>
  <c r="AE23" i="3" s="1"/>
  <c r="AF20" i="3"/>
  <c r="E10" i="10"/>
  <c r="G15" i="10"/>
  <c r="F15" i="10"/>
  <c r="D15" i="10"/>
  <c r="C15" i="10"/>
  <c r="E9" i="10"/>
  <c r="E15" i="7"/>
  <c r="E13" i="7"/>
  <c r="E12" i="7"/>
  <c r="E11" i="7"/>
  <c r="E9" i="7"/>
  <c r="E8" i="7"/>
  <c r="AK19" i="3"/>
  <c r="AK18" i="3"/>
  <c r="AK16" i="3"/>
  <c r="AK15" i="3"/>
  <c r="AK14" i="3"/>
  <c r="AK13" i="3"/>
  <c r="AK12" i="3"/>
  <c r="AK11" i="3"/>
  <c r="AK10" i="3"/>
  <c r="AK9" i="3"/>
  <c r="AK8" i="3"/>
  <c r="AJ19" i="3"/>
  <c r="AJ18" i="3"/>
  <c r="AJ16" i="3"/>
  <c r="AJ15" i="3"/>
  <c r="AJ14" i="3"/>
  <c r="AJ13" i="3"/>
  <c r="AJ12" i="3"/>
  <c r="AJ11" i="3"/>
  <c r="AJ10" i="3"/>
  <c r="AJ9" i="3"/>
  <c r="AJ8" i="3"/>
  <c r="AH19" i="3"/>
  <c r="AH18" i="3"/>
  <c r="AH16" i="3"/>
  <c r="AH15" i="3"/>
  <c r="AH14" i="3"/>
  <c r="AH13" i="3"/>
  <c r="AH12" i="3"/>
  <c r="AH11" i="3"/>
  <c r="AH10" i="3"/>
  <c r="AH9" i="3"/>
  <c r="AH8" i="3"/>
  <c r="AG19" i="3"/>
  <c r="AG18" i="3"/>
  <c r="AG16" i="3"/>
  <c r="AG15" i="3"/>
  <c r="AG14" i="3"/>
  <c r="AG13" i="3"/>
  <c r="AG12" i="3"/>
  <c r="AG11" i="3"/>
  <c r="AG10" i="3"/>
  <c r="AG9" i="3"/>
  <c r="AG8" i="3"/>
  <c r="G20" i="3"/>
  <c r="G23" i="3" s="1"/>
  <c r="F20" i="3"/>
  <c r="F23" i="3" s="1"/>
  <c r="D20" i="3"/>
  <c r="D23" i="3" s="1"/>
  <c r="C20" i="3"/>
  <c r="C23" i="3" s="1"/>
  <c r="E14" i="3"/>
  <c r="P47" i="2"/>
  <c r="AD19" i="1"/>
  <c r="AD21" i="1" s="1"/>
  <c r="AA15" i="10"/>
  <c r="Z15" i="10"/>
  <c r="X15" i="10"/>
  <c r="W15" i="10"/>
  <c r="V15" i="10"/>
  <c r="U15" i="10"/>
  <c r="R15" i="10"/>
  <c r="Q15" i="10"/>
  <c r="P15" i="10"/>
  <c r="N15" i="10"/>
  <c r="M15" i="10"/>
  <c r="L15" i="10"/>
  <c r="K15" i="10"/>
  <c r="I15" i="10"/>
  <c r="H15" i="10"/>
  <c r="S15" i="10"/>
  <c r="P40" i="9"/>
  <c r="M40" i="9"/>
  <c r="L40" i="9"/>
  <c r="H40" i="9"/>
  <c r="E40" i="9"/>
  <c r="D40" i="9"/>
  <c r="P54" i="6"/>
  <c r="M54" i="6"/>
  <c r="L54" i="6"/>
  <c r="H54" i="6"/>
  <c r="E54" i="6"/>
  <c r="D54" i="6"/>
  <c r="AR20" i="5"/>
  <c r="AP20" i="5"/>
  <c r="AM20" i="5"/>
  <c r="AK20" i="5"/>
  <c r="AH20" i="5"/>
  <c r="AF20" i="5"/>
  <c r="AE20" i="5"/>
  <c r="AC20" i="5"/>
  <c r="AB20" i="5"/>
  <c r="Z20" i="5"/>
  <c r="Y20" i="5"/>
  <c r="X20" i="5"/>
  <c r="W20" i="5"/>
  <c r="V20" i="5"/>
  <c r="U20" i="5"/>
  <c r="T20" i="5"/>
  <c r="S20" i="5"/>
  <c r="R20" i="5"/>
  <c r="Q20" i="5"/>
  <c r="P20" i="5"/>
  <c r="O20" i="5"/>
  <c r="M20" i="5"/>
  <c r="L20" i="5"/>
  <c r="K20" i="5"/>
  <c r="J20" i="5"/>
  <c r="I20" i="5"/>
  <c r="H20" i="5"/>
  <c r="G20" i="5"/>
  <c r="F20" i="5"/>
  <c r="E20" i="5"/>
  <c r="D20" i="5"/>
  <c r="C20" i="5"/>
  <c r="B20" i="5"/>
  <c r="AN19" i="5"/>
  <c r="AO19" i="5" s="1"/>
  <c r="AG19" i="5"/>
  <c r="AD19" i="5"/>
  <c r="AA19" i="5"/>
  <c r="N19" i="5"/>
  <c r="AN18" i="5"/>
  <c r="AQ18" i="5" s="1"/>
  <c r="AG18" i="5"/>
  <c r="AA18" i="5"/>
  <c r="N18" i="5"/>
  <c r="AN17" i="5"/>
  <c r="AG17" i="5"/>
  <c r="AD17" i="5"/>
  <c r="AA17" i="5"/>
  <c r="N17" i="5"/>
  <c r="AN16" i="5"/>
  <c r="AQ16" i="5" s="1"/>
  <c r="AG16" i="5"/>
  <c r="AD16" i="5"/>
  <c r="AA16" i="5"/>
  <c r="N16" i="5"/>
  <c r="AN15" i="5"/>
  <c r="AQ15" i="5" s="1"/>
  <c r="AG15" i="5"/>
  <c r="AD15" i="5"/>
  <c r="AA15" i="5"/>
  <c r="N15" i="5"/>
  <c r="AN14" i="5"/>
  <c r="AO14" i="5" s="1"/>
  <c r="AG14" i="5"/>
  <c r="AD14" i="5"/>
  <c r="AA14" i="5"/>
  <c r="N14" i="5"/>
  <c r="AN19" i="1"/>
  <c r="H47" i="2"/>
  <c r="M47" i="2"/>
  <c r="L47" i="2"/>
  <c r="D47" i="2"/>
  <c r="E47" i="2"/>
  <c r="AG15" i="1"/>
  <c r="AN18" i="1"/>
  <c r="AQ18" i="1" s="1"/>
  <c r="AN17" i="1"/>
  <c r="AQ17" i="1" s="1"/>
  <c r="AN16" i="1"/>
  <c r="AQ16" i="1" s="1"/>
  <c r="AN15" i="1"/>
  <c r="AQ15" i="1" s="1"/>
  <c r="AN14" i="1"/>
  <c r="AG19" i="1"/>
  <c r="AG18" i="1"/>
  <c r="AG17" i="1"/>
  <c r="AG16" i="1"/>
  <c r="AG14" i="1"/>
  <c r="AO16" i="1"/>
  <c r="N14" i="1"/>
  <c r="AS18" i="1"/>
  <c r="AA14" i="1"/>
  <c r="AN21" i="1" l="1"/>
  <c r="AF23" i="3"/>
  <c r="AF21" i="3"/>
  <c r="AK21" i="3" s="1"/>
  <c r="N21" i="1"/>
  <c r="AG21" i="1"/>
  <c r="AO15" i="1"/>
  <c r="E17" i="7"/>
  <c r="E22" i="7" s="1"/>
  <c r="AS19" i="5"/>
  <c r="AB15" i="10"/>
  <c r="E15" i="10"/>
  <c r="AS15" i="1"/>
  <c r="Y17" i="3"/>
  <c r="E17" i="3"/>
  <c r="AD17" i="3"/>
  <c r="AI14" i="3"/>
  <c r="O15" i="10"/>
  <c r="AO15" i="5"/>
  <c r="AD9" i="10"/>
  <c r="AI18" i="3"/>
  <c r="AO18" i="5"/>
  <c r="AK20" i="3"/>
  <c r="AS16" i="1"/>
  <c r="AI15" i="5"/>
  <c r="AJ15" i="5" s="1"/>
  <c r="E20" i="3"/>
  <c r="E23" i="3" s="1"/>
  <c r="AI19" i="5"/>
  <c r="AL19" i="5" s="1"/>
  <c r="AS14" i="1"/>
  <c r="AG20" i="5"/>
  <c r="AI16" i="3"/>
  <c r="Y15" i="10"/>
  <c r="AO17" i="1"/>
  <c r="AI17" i="1"/>
  <c r="AL17" i="1" s="1"/>
  <c r="AJ20" i="3"/>
  <c r="Y20" i="3"/>
  <c r="AI11" i="3"/>
  <c r="AQ19" i="5"/>
  <c r="AD20" i="3"/>
  <c r="AD23" i="3" s="1"/>
  <c r="AI14" i="5"/>
  <c r="AJ14" i="5" s="1"/>
  <c r="AQ14" i="5"/>
  <c r="AD8" i="7"/>
  <c r="AF15" i="10"/>
  <c r="AC15" i="10"/>
  <c r="AI17" i="5"/>
  <c r="AL17" i="5" s="1"/>
  <c r="AI18" i="5"/>
  <c r="AL18" i="5" s="1"/>
  <c r="AS17" i="1"/>
  <c r="AQ14" i="1"/>
  <c r="AI12" i="3"/>
  <c r="AE15" i="10"/>
  <c r="AS16" i="5"/>
  <c r="AI19" i="3"/>
  <c r="AO14" i="1"/>
  <c r="AO18" i="1"/>
  <c r="AS14" i="5"/>
  <c r="N20" i="5"/>
  <c r="AO19" i="1"/>
  <c r="AQ19" i="1"/>
  <c r="AI13" i="3"/>
  <c r="AI9" i="3"/>
  <c r="AO16" i="5"/>
  <c r="AD20" i="5"/>
  <c r="AA20" i="5"/>
  <c r="AI16" i="5"/>
  <c r="AJ16" i="5" s="1"/>
  <c r="AH20" i="3"/>
  <c r="AH23" i="3" s="1"/>
  <c r="AI8" i="3"/>
  <c r="AI10" i="3"/>
  <c r="AI15" i="3"/>
  <c r="AI14" i="1"/>
  <c r="AS19" i="1"/>
  <c r="AS18" i="5"/>
  <c r="AI16" i="1"/>
  <c r="AL16" i="1" s="1"/>
  <c r="AN20" i="5"/>
  <c r="AG20" i="3"/>
  <c r="AG23" i="3" s="1"/>
  <c r="J15" i="10"/>
  <c r="AS15" i="5"/>
  <c r="AQ17" i="5"/>
  <c r="AS17" i="5"/>
  <c r="AO17" i="5"/>
  <c r="AI15" i="1"/>
  <c r="AL15" i="1" s="1"/>
  <c r="AI19" i="1"/>
  <c r="AI18" i="1"/>
  <c r="AI21" i="1" l="1"/>
  <c r="AO21" i="1"/>
  <c r="AS21" i="1"/>
  <c r="AQ21" i="1"/>
  <c r="Y23" i="3"/>
  <c r="AD17" i="7"/>
  <c r="AD22" i="7" s="1"/>
  <c r="AJ17" i="5"/>
  <c r="AD15" i="10"/>
  <c r="AL15" i="5"/>
  <c r="AI17" i="3"/>
  <c r="AK17" i="3"/>
  <c r="AK23" i="3" s="1"/>
  <c r="AQ20" i="5"/>
  <c r="AO20" i="5"/>
  <c r="AJ18" i="5"/>
  <c r="AL14" i="5"/>
  <c r="AJ17" i="1"/>
  <c r="AJ17" i="3"/>
  <c r="AJ23" i="3" s="1"/>
  <c r="AI20" i="3"/>
  <c r="AI23" i="3" s="1"/>
  <c r="AJ16" i="1"/>
  <c r="AS20" i="5"/>
  <c r="AL16" i="5"/>
  <c r="AI20" i="5"/>
  <c r="AJ14" i="1"/>
  <c r="AL14" i="1"/>
  <c r="AJ15" i="1"/>
  <c r="AJ18" i="1"/>
  <c r="AL18" i="1"/>
  <c r="AL19" i="1"/>
  <c r="AJ19" i="1"/>
  <c r="AJ20" i="5" l="1"/>
  <c r="AL21" i="1"/>
  <c r="AJ21" i="1"/>
  <c r="AL20" i="5"/>
</calcChain>
</file>

<file path=xl/sharedStrings.xml><?xml version="1.0" encoding="utf-8"?>
<sst xmlns="http://schemas.openxmlformats.org/spreadsheetml/2006/main" count="617" uniqueCount="177">
  <si>
    <t>Курс</t>
  </si>
  <si>
    <t>внутри института</t>
  </si>
  <si>
    <t>IV</t>
  </si>
  <si>
    <t>I</t>
  </si>
  <si>
    <t>III</t>
  </si>
  <si>
    <t>V</t>
  </si>
  <si>
    <t>VI</t>
  </si>
  <si>
    <t>Всего</t>
  </si>
  <si>
    <t>Состоит на 1 число отчетного месяца</t>
  </si>
  <si>
    <t>II</t>
  </si>
  <si>
    <t>№, дата приказа</t>
  </si>
  <si>
    <t>Прибыло</t>
  </si>
  <si>
    <t>Перевод</t>
  </si>
  <si>
    <t>С В О Д К А</t>
  </si>
  <si>
    <t>Выбыло</t>
  </si>
  <si>
    <t xml:space="preserve"> Курс</t>
  </si>
  <si>
    <t xml:space="preserve"> Итого прибыло</t>
  </si>
  <si>
    <t xml:space="preserve"> Итого убыло </t>
  </si>
  <si>
    <t>Ф. И. О.</t>
  </si>
  <si>
    <t>Причина</t>
  </si>
  <si>
    <t>Вышли из а/о:</t>
  </si>
  <si>
    <t>Ушли в а/о:</t>
  </si>
  <si>
    <t>восстановлено</t>
  </si>
  <si>
    <t>с предыдущего курса</t>
  </si>
  <si>
    <t>на следующий курс</t>
  </si>
  <si>
    <t>женщин</t>
  </si>
  <si>
    <t xml:space="preserve">                          ПРИБЫЛО</t>
  </si>
  <si>
    <t xml:space="preserve">                          ВЫБЫЛО</t>
  </si>
  <si>
    <t>ФИО</t>
  </si>
  <si>
    <t>приказ</t>
  </si>
  <si>
    <t>группа</t>
  </si>
  <si>
    <t>С.Е. Четвериков</t>
  </si>
  <si>
    <t>Министерство образования и науки РФ</t>
  </si>
  <si>
    <t>из ВС РФ</t>
  </si>
  <si>
    <t>Итого НТИ</t>
  </si>
  <si>
    <t>контрактники</t>
  </si>
  <si>
    <t>вакан.</t>
  </si>
  <si>
    <t>конт. бюджет</t>
  </si>
  <si>
    <t>план приёма</t>
  </si>
  <si>
    <t>ИТОГО</t>
  </si>
  <si>
    <t>6 курс</t>
  </si>
  <si>
    <t>5 курс</t>
  </si>
  <si>
    <t>4 курс</t>
  </si>
  <si>
    <t>3 курс</t>
  </si>
  <si>
    <t>2 курс</t>
  </si>
  <si>
    <t>1 курс</t>
  </si>
  <si>
    <t>очная форма обучения</t>
  </si>
  <si>
    <t>Нижнетагильский технологический институт (филиал)</t>
  </si>
  <si>
    <t>К</t>
  </si>
  <si>
    <t>2013-2014 у.г.</t>
  </si>
  <si>
    <t>Из них находится в академическом отпуске</t>
  </si>
  <si>
    <t>принято на бюджет</t>
  </si>
  <si>
    <t>с контракта на бюджет</t>
  </si>
  <si>
    <t>с другой специальности</t>
  </si>
  <si>
    <t>с другой формы освоения</t>
  </si>
  <si>
    <t>собственное желание</t>
  </si>
  <si>
    <t>невыполнение учебного плана</t>
  </si>
  <si>
    <t>из других вузов</t>
  </si>
  <si>
    <t>из УрФУ</t>
  </si>
  <si>
    <t>в ВС РФ</t>
  </si>
  <si>
    <t>в УрФУ</t>
  </si>
  <si>
    <t>в другие вузы</t>
  </si>
  <si>
    <t>на другую специальность</t>
  </si>
  <si>
    <t>на другую форму обучения</t>
  </si>
  <si>
    <t>уход в академический отпуск</t>
  </si>
  <si>
    <t>выход из академического отпуска</t>
  </si>
  <si>
    <t>Выпуск</t>
  </si>
  <si>
    <t>окончили с получением диплома</t>
  </si>
  <si>
    <t>принято по контракту</t>
  </si>
  <si>
    <t>бюджет</t>
  </si>
  <si>
    <t>контракт</t>
  </si>
  <si>
    <t>не прошли итоговую аттестацию</t>
  </si>
  <si>
    <t>из ст. 29</t>
  </si>
  <si>
    <t>из ст. 32</t>
  </si>
  <si>
    <t>Состоит к концу месяца (без учета находящихся в академическом отпуске)</t>
  </si>
  <si>
    <t>Из ст. 35</t>
  </si>
  <si>
    <t>мужчин</t>
  </si>
  <si>
    <t>Находится в академическом отпуске</t>
  </si>
  <si>
    <t>Из ст. 40</t>
  </si>
  <si>
    <t>Состоит к концу месяца</t>
  </si>
  <si>
    <t>Ж</t>
  </si>
  <si>
    <t>Группа, специальность</t>
  </si>
  <si>
    <t>Итого по бакалавриату</t>
  </si>
  <si>
    <t>Итого по специалитету</t>
  </si>
  <si>
    <t>в а/о</t>
  </si>
  <si>
    <t>прочие причины</t>
  </si>
  <si>
    <t>Наименование  направления (профиля), специальности</t>
  </si>
  <si>
    <t>09.03.03</t>
  </si>
  <si>
    <t>38.03.01</t>
  </si>
  <si>
    <t>17.05.01</t>
  </si>
  <si>
    <t>08.03.01</t>
  </si>
  <si>
    <t>13.03.02</t>
  </si>
  <si>
    <t>15.03.05</t>
  </si>
  <si>
    <t>15.03.06</t>
  </si>
  <si>
    <t>22.03.02</t>
  </si>
  <si>
    <t>23.05.02</t>
  </si>
  <si>
    <t>18.03.01</t>
  </si>
  <si>
    <t>09.03.02</t>
  </si>
  <si>
    <t>очно-заочная форма обучения</t>
  </si>
  <si>
    <t>заочная форма обучения</t>
  </si>
  <si>
    <t>2015-2016 у.г.</t>
  </si>
  <si>
    <t>2014-2015 у.г.</t>
  </si>
  <si>
    <t>ЭК</t>
  </si>
  <si>
    <t>ИСиТ</t>
  </si>
  <si>
    <t>ПИ</t>
  </si>
  <si>
    <t>СТ</t>
  </si>
  <si>
    <t>ЭиЭ</t>
  </si>
  <si>
    <t>МиР</t>
  </si>
  <si>
    <t>ХТ</t>
  </si>
  <si>
    <t>МЕТ</t>
  </si>
  <si>
    <t>КТОМП</t>
  </si>
  <si>
    <t>БиВ</t>
  </si>
  <si>
    <t>ТССН</t>
  </si>
  <si>
    <t>КТОМП (пб)</t>
  </si>
  <si>
    <t>конт. бюдж.</t>
  </si>
  <si>
    <t>в акад. отп.</t>
  </si>
  <si>
    <t>Итого по НТИ</t>
  </si>
  <si>
    <t>ТМО</t>
  </si>
  <si>
    <t>15.03.02</t>
  </si>
  <si>
    <t>ФГОС (бакалавриат)</t>
  </si>
  <si>
    <t>утрата связи с университетом</t>
  </si>
  <si>
    <t>2016-2017 у.г.</t>
  </si>
  <si>
    <t>СТ (г. Сухум)</t>
  </si>
  <si>
    <t>2017-2018 у.г.</t>
  </si>
  <si>
    <t>Начальник ОООД _________________________</t>
  </si>
  <si>
    <t>движения контингента студентов по школе бакалавриата и школе магистратуры (очная форма)</t>
  </si>
  <si>
    <t>движения контингента студентов по школе бакалавриата и школе магистратуры (очно-заочная форма)</t>
  </si>
  <si>
    <t>движения контингента студентов по школе бакалавриата и школе магистратуры (заочная форма)</t>
  </si>
  <si>
    <t>Директор ШБ _________________________________</t>
  </si>
  <si>
    <t>А.А. Ходырев</t>
  </si>
  <si>
    <t>2018-2019 у.г.</t>
  </si>
  <si>
    <t>2014-2019 гг</t>
  </si>
  <si>
    <t>2013-2019 гг</t>
  </si>
  <si>
    <t>ТЗ-270812 СТ</t>
  </si>
  <si>
    <t>Маг.</t>
  </si>
  <si>
    <t>МИР</t>
  </si>
  <si>
    <t>22.04.02</t>
  </si>
  <si>
    <t>15.04.05</t>
  </si>
  <si>
    <t>М1</t>
  </si>
  <si>
    <t>Итого по магистратуре</t>
  </si>
  <si>
    <t>Т-183013 ТССН</t>
  </si>
  <si>
    <t>призыв в ВС РФ</t>
  </si>
  <si>
    <t>ТВ-181309 ЭиЭ</t>
  </si>
  <si>
    <t>ТВМ-180701 МиР</t>
  </si>
  <si>
    <t>А1</t>
  </si>
  <si>
    <t>ТЗ-180812 СТ</t>
  </si>
  <si>
    <t>ТЗ-360812 СТ</t>
  </si>
  <si>
    <t>ОиСВ</t>
  </si>
  <si>
    <t>Итого по аспирантуре</t>
  </si>
  <si>
    <t>17.06.01</t>
  </si>
  <si>
    <t>шифр</t>
  </si>
  <si>
    <t>Шифр</t>
  </si>
  <si>
    <t>ФГАОУ ВО "Уральский федеральный университет имени первого Президента России Б.Н. Ельцина"</t>
  </si>
  <si>
    <t>15.04.06</t>
  </si>
  <si>
    <t>за ноябрь  2018 г.</t>
  </si>
  <si>
    <t>Контингент студентов в НТИ (филиал) УрФУ  на 30.11.2018 г.</t>
  </si>
  <si>
    <t>№78/05 от 12.11.18</t>
  </si>
  <si>
    <t>Т-183501 КТОМП</t>
  </si>
  <si>
    <t>№1154/05 от 15.11.2018г.</t>
  </si>
  <si>
    <t>Т-453816у ЭК</t>
  </si>
  <si>
    <t>защитили ВКР</t>
  </si>
  <si>
    <t>за ноябрь 2018 г.</t>
  </si>
  <si>
    <t>№727/05 н-Т (03-04) от 03.08.18</t>
  </si>
  <si>
    <t>ТВ-183511 КТОМП</t>
  </si>
  <si>
    <t>выход из а/о</t>
  </si>
  <si>
    <t>ТВ-451804 ХТ</t>
  </si>
  <si>
    <t>ТВ-183902 ИСТ</t>
  </si>
  <si>
    <t>ТВ-182210 МЕТ</t>
  </si>
  <si>
    <t>ТВ-181804 ХТ</t>
  </si>
  <si>
    <t>№791/05 (Нти-15) от 27.08.18</t>
  </si>
  <si>
    <t>ТЗ-183517 КТОМП</t>
  </si>
  <si>
    <t>№849/05 (Нти-16) от 10.09.18</t>
  </si>
  <si>
    <t>ТЗ-183801 ЭК</t>
  </si>
  <si>
    <t>ТЗ-180517 КТОМП</t>
  </si>
  <si>
    <t>ТЗ-183903 ИСТ</t>
  </si>
  <si>
    <t>№1006/05 (НТИ-18) от 16.10.18</t>
  </si>
  <si>
    <t>ТЗ-180814к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</si>
</sst>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3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6"/>
      <name val="Arial Cyr"/>
      <family val="2"/>
      <charset val="204"/>
    </font>
    <font>
      <sz val="11"/>
      <name val="Arial CYR"/>
      <family val="2"/>
      <charset val="204"/>
    </font>
    <font>
      <sz val="14"/>
      <name val="Arial Cyr"/>
      <family val="2"/>
      <charset val="204"/>
    </font>
    <font>
      <b/>
      <sz val="14"/>
      <name val="Arial Cyr"/>
      <family val="2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sz val="7.5"/>
      <name val="Times New Roman Cyr"/>
      <family val="1"/>
      <charset val="204"/>
    </font>
    <font>
      <sz val="7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sz val="10"/>
      <name val="Times New Roman Cyr"/>
      <charset val="204"/>
    </font>
    <font>
      <b/>
      <sz val="9"/>
      <name val="Times New Roman Cyr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FF0000"/>
      <name val="Arial Cyr"/>
      <family val="2"/>
      <charset val="204"/>
    </font>
    <font>
      <b/>
      <sz val="9"/>
      <name val="Times New Roman Cyr"/>
      <family val="1"/>
      <charset val="204"/>
    </font>
    <font>
      <b/>
      <sz val="10"/>
      <name val="Arial Cyr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5">
    <xf numFmtId="0" fontId="0" fillId="0" borderId="0" xfId="0"/>
    <xf numFmtId="0" fontId="8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0" fontId="12" fillId="0" borderId="1" xfId="0" applyFont="1" applyBorder="1" applyAlignment="1" applyProtection="1">
      <alignment horizontal="center" textRotation="90"/>
    </xf>
    <xf numFmtId="0" fontId="12" fillId="0" borderId="2" xfId="0" applyFont="1" applyBorder="1" applyAlignment="1" applyProtection="1">
      <alignment horizontal="center" textRotation="90"/>
    </xf>
    <xf numFmtId="0" fontId="12" fillId="0" borderId="3" xfId="0" applyFont="1" applyBorder="1" applyAlignment="1" applyProtection="1">
      <alignment horizontal="center" textRotation="90"/>
    </xf>
    <xf numFmtId="0" fontId="12" fillId="0" borderId="4" xfId="0" applyFont="1" applyBorder="1" applyAlignment="1" applyProtection="1">
      <alignment horizontal="center" textRotation="90"/>
    </xf>
    <xf numFmtId="0" fontId="12" fillId="0" borderId="5" xfId="0" applyFont="1" applyBorder="1" applyAlignment="1" applyProtection="1">
      <alignment horizontal="center" textRotation="90"/>
    </xf>
    <xf numFmtId="0" fontId="0" fillId="0" borderId="0" xfId="0" applyAlignment="1" applyProtection="1">
      <alignment textRotation="90"/>
    </xf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 wrapText="1"/>
    </xf>
    <xf numFmtId="0" fontId="12" fillId="0" borderId="8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5" fillId="0" borderId="0" xfId="0" applyFont="1" applyProtection="1"/>
    <xf numFmtId="0" fontId="4" fillId="0" borderId="0" xfId="0" applyFont="1" applyProtection="1"/>
    <xf numFmtId="0" fontId="7" fillId="0" borderId="0" xfId="0" applyFont="1" applyAlignment="1" applyProtection="1">
      <alignment horizontal="left"/>
    </xf>
    <xf numFmtId="0" fontId="0" fillId="0" borderId="0" xfId="0" applyBorder="1" applyProtection="1"/>
    <xf numFmtId="0" fontId="1" fillId="0" borderId="0" xfId="0" applyFont="1" applyProtection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/>
    <xf numFmtId="0" fontId="19" fillId="2" borderId="0" xfId="0" applyFont="1" applyFill="1"/>
    <xf numFmtId="0" fontId="19" fillId="0" borderId="0" xfId="0" applyFont="1" applyBorder="1"/>
    <xf numFmtId="0" fontId="19" fillId="2" borderId="0" xfId="0" applyFont="1" applyFill="1" applyBorder="1"/>
    <xf numFmtId="0" fontId="20" fillId="0" borderId="0" xfId="0" applyFont="1"/>
    <xf numFmtId="0" fontId="21" fillId="0" borderId="0" xfId="0" applyFont="1" applyBorder="1"/>
    <xf numFmtId="0" fontId="21" fillId="2" borderId="0" xfId="0" applyFont="1" applyFill="1" applyBorder="1"/>
    <xf numFmtId="0" fontId="21" fillId="2" borderId="0" xfId="0" applyFont="1" applyFill="1" applyAlignment="1">
      <alignment horizontal="left"/>
    </xf>
    <xf numFmtId="0" fontId="20" fillId="0" borderId="15" xfId="0" applyFont="1" applyBorder="1"/>
    <xf numFmtId="0" fontId="20" fillId="2" borderId="15" xfId="0" applyFont="1" applyFill="1" applyBorder="1"/>
    <xf numFmtId="0" fontId="21" fillId="0" borderId="15" xfId="0" applyFont="1" applyBorder="1"/>
    <xf numFmtId="0" fontId="21" fillId="0" borderId="0" xfId="0" applyFont="1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19" fillId="2" borderId="16" xfId="0" applyFont="1" applyFill="1" applyBorder="1" applyAlignment="1">
      <alignment horizontal="center" vertical="top" wrapText="1"/>
    </xf>
    <xf numFmtId="0" fontId="19" fillId="2" borderId="17" xfId="0" applyFont="1" applyFill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1" fillId="2" borderId="0" xfId="0" applyFont="1" applyFill="1"/>
    <xf numFmtId="0" fontId="26" fillId="0" borderId="0" xfId="0" applyFont="1" applyProtection="1"/>
    <xf numFmtId="0" fontId="10" fillId="0" borderId="0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9" fillId="2" borderId="16" xfId="0" applyFont="1" applyFill="1" applyBorder="1" applyAlignment="1">
      <alignment horizontal="center" vertical="center" wrapText="1"/>
    </xf>
    <xf numFmtId="49" fontId="19" fillId="2" borderId="20" xfId="0" applyNumberFormat="1" applyFont="1" applyFill="1" applyBorder="1" applyAlignment="1">
      <alignment horizontal="center" vertical="top" wrapText="1"/>
    </xf>
    <xf numFmtId="49" fontId="19" fillId="0" borderId="20" xfId="0" applyNumberFormat="1" applyFont="1" applyBorder="1" applyAlignment="1">
      <alignment horizontal="center" vertical="top" wrapText="1"/>
    </xf>
    <xf numFmtId="49" fontId="19" fillId="0" borderId="20" xfId="0" applyNumberFormat="1" applyFont="1" applyFill="1" applyBorder="1" applyAlignment="1">
      <alignment horizontal="center" vertical="top" wrapText="1"/>
    </xf>
    <xf numFmtId="49" fontId="19" fillId="0" borderId="21" xfId="0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0" fontId="7" fillId="4" borderId="23" xfId="0" applyFont="1" applyFill="1" applyBorder="1" applyAlignment="1" applyProtection="1">
      <alignment horizontal="center"/>
    </xf>
    <xf numFmtId="0" fontId="8" fillId="4" borderId="19" xfId="0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7" fillId="4" borderId="24" xfId="0" applyFont="1" applyFill="1" applyBorder="1" applyAlignment="1" applyProtection="1">
      <alignment horizontal="center"/>
    </xf>
    <xf numFmtId="0" fontId="8" fillId="4" borderId="20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</xf>
    <xf numFmtId="0" fontId="0" fillId="4" borderId="0" xfId="0" applyFill="1"/>
    <xf numFmtId="0" fontId="2" fillId="4" borderId="27" xfId="0" applyFont="1" applyFill="1" applyBorder="1" applyAlignment="1">
      <alignment horizontal="center" vertical="center" textRotation="90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vertical="top"/>
    </xf>
    <xf numFmtId="0" fontId="16" fillId="4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vertical="top" wrapText="1"/>
    </xf>
    <xf numFmtId="0" fontId="16" fillId="4" borderId="30" xfId="0" applyFont="1" applyFill="1" applyBorder="1" applyAlignment="1">
      <alignment vertical="top"/>
    </xf>
    <xf numFmtId="0" fontId="16" fillId="4" borderId="31" xfId="0" applyFont="1" applyFill="1" applyBorder="1" applyAlignment="1">
      <alignment vertical="top" wrapText="1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vertical="top"/>
    </xf>
    <xf numFmtId="0" fontId="0" fillId="4" borderId="0" xfId="0" applyFill="1" applyBorder="1"/>
    <xf numFmtId="0" fontId="16" fillId="4" borderId="0" xfId="0" applyFont="1" applyFill="1" applyBorder="1" applyAlignment="1">
      <alignment horizontal="center" vertical="center"/>
    </xf>
    <xf numFmtId="0" fontId="16" fillId="4" borderId="66" xfId="0" applyFont="1" applyFill="1" applyBorder="1" applyAlignment="1">
      <alignment horizontal="center" vertical="center"/>
    </xf>
    <xf numFmtId="0" fontId="16" fillId="4" borderId="67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vertical="top" wrapText="1"/>
    </xf>
    <xf numFmtId="0" fontId="16" fillId="4" borderId="0" xfId="0" applyFont="1" applyFill="1" applyBorder="1" applyAlignment="1">
      <alignment vertical="top" wrapText="1"/>
    </xf>
    <xf numFmtId="0" fontId="0" fillId="4" borderId="3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9" fillId="4" borderId="3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vertical="top"/>
    </xf>
    <xf numFmtId="0" fontId="0" fillId="4" borderId="0" xfId="0" applyFill="1" applyBorder="1" applyAlignment="1">
      <alignment horizontal="center"/>
    </xf>
    <xf numFmtId="0" fontId="0" fillId="4" borderId="3" xfId="0" applyFill="1" applyBorder="1"/>
    <xf numFmtId="0" fontId="0" fillId="4" borderId="31" xfId="0" applyFill="1" applyBorder="1"/>
    <xf numFmtId="0" fontId="0" fillId="4" borderId="35" xfId="0" applyFill="1" applyBorder="1"/>
    <xf numFmtId="0" fontId="0" fillId="4" borderId="9" xfId="0" applyFill="1" applyBorder="1"/>
    <xf numFmtId="0" fontId="2" fillId="4" borderId="13" xfId="0" applyFont="1" applyFill="1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0" fontId="2" fillId="4" borderId="28" xfId="0" applyFont="1" applyFill="1" applyBorder="1" applyAlignment="1">
      <alignment wrapText="1"/>
    </xf>
    <xf numFmtId="0" fontId="16" fillId="4" borderId="11" xfId="0" applyFont="1" applyFill="1" applyBorder="1" applyAlignment="1" applyProtection="1">
      <alignment horizontal="center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>
      <alignment wrapText="1"/>
    </xf>
    <xf numFmtId="0" fontId="17" fillId="4" borderId="0" xfId="0" applyFont="1" applyFill="1" applyAlignment="1">
      <alignment wrapText="1"/>
    </xf>
    <xf numFmtId="0" fontId="0" fillId="4" borderId="0" xfId="0" applyFill="1" applyBorder="1" applyAlignment="1">
      <alignment wrapText="1"/>
    </xf>
    <xf numFmtId="0" fontId="17" fillId="4" borderId="0" xfId="0" applyFont="1" applyFill="1" applyBorder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 vertical="center"/>
    </xf>
    <xf numFmtId="0" fontId="0" fillId="4" borderId="4" xfId="0" applyFill="1" applyBorder="1"/>
    <xf numFmtId="0" fontId="19" fillId="4" borderId="68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textRotation="90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0" fillId="0" borderId="0" xfId="0" applyFill="1"/>
    <xf numFmtId="0" fontId="16" fillId="0" borderId="31" xfId="0" applyFont="1" applyFill="1" applyBorder="1" applyAlignment="1">
      <alignment vertical="top" wrapText="1"/>
    </xf>
    <xf numFmtId="0" fontId="16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16" fillId="4" borderId="8" xfId="0" applyFont="1" applyFill="1" applyBorder="1" applyAlignment="1">
      <alignment vertical="top" wrapText="1"/>
    </xf>
    <xf numFmtId="0" fontId="0" fillId="4" borderId="8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6" fillId="0" borderId="30" xfId="0" applyFont="1" applyFill="1" applyBorder="1" applyAlignment="1">
      <alignment vertical="top"/>
    </xf>
    <xf numFmtId="0" fontId="0" fillId="0" borderId="31" xfId="0" applyFill="1" applyBorder="1" applyAlignment="1">
      <alignment horizontal="center"/>
    </xf>
    <xf numFmtId="0" fontId="0" fillId="0" borderId="31" xfId="0" applyFill="1" applyBorder="1"/>
    <xf numFmtId="0" fontId="16" fillId="0" borderId="32" xfId="0" applyFont="1" applyFill="1" applyBorder="1" applyAlignment="1">
      <alignment vertical="top"/>
    </xf>
    <xf numFmtId="0" fontId="30" fillId="0" borderId="18" xfId="0" applyFont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0" fillId="2" borderId="17" xfId="0" applyFont="1" applyFill="1" applyBorder="1" applyAlignment="1">
      <alignment horizontal="center" vertical="top" wrapText="1"/>
    </xf>
    <xf numFmtId="0" fontId="30" fillId="2" borderId="16" xfId="0" applyFont="1" applyFill="1" applyBorder="1" applyAlignment="1">
      <alignment horizontal="center" vertical="top" wrapText="1"/>
    </xf>
    <xf numFmtId="0" fontId="30" fillId="0" borderId="18" xfId="0" applyFont="1" applyFill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1" fillId="0" borderId="0" xfId="0" applyFont="1"/>
    <xf numFmtId="0" fontId="32" fillId="0" borderId="0" xfId="0" applyFont="1"/>
    <xf numFmtId="0" fontId="0" fillId="3" borderId="0" xfId="0" applyFill="1"/>
    <xf numFmtId="164" fontId="23" fillId="2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23" fillId="0" borderId="0" xfId="0" applyNumberFormat="1" applyFont="1" applyBorder="1" applyAlignment="1">
      <alignment horizontal="left" vertical="top" wrapText="1"/>
    </xf>
    <xf numFmtId="164" fontId="23" fillId="0" borderId="0" xfId="0" applyNumberFormat="1" applyFont="1" applyFill="1" applyBorder="1" applyAlignment="1">
      <alignment horizontal="left" vertical="top" wrapText="1"/>
    </xf>
    <xf numFmtId="164" fontId="23" fillId="4" borderId="0" xfId="0" applyNumberFormat="1" applyFont="1" applyFill="1" applyBorder="1" applyAlignment="1">
      <alignment horizontal="right" vertical="top" wrapText="1"/>
    </xf>
    <xf numFmtId="0" fontId="16" fillId="4" borderId="4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0" fillId="0" borderId="7" xfId="0" applyBorder="1"/>
    <xf numFmtId="0" fontId="0" fillId="4" borderId="4" xfId="0" applyFill="1" applyBorder="1" applyAlignment="1">
      <alignment horizontal="center"/>
    </xf>
    <xf numFmtId="0" fontId="0" fillId="4" borderId="8" xfId="0" applyFill="1" applyBorder="1"/>
    <xf numFmtId="0" fontId="0" fillId="4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 applyAlignment="1">
      <alignment horizontal="center"/>
    </xf>
    <xf numFmtId="0" fontId="16" fillId="4" borderId="52" xfId="0" applyFont="1" applyFill="1" applyBorder="1" applyAlignment="1">
      <alignment vertical="top" wrapText="1"/>
    </xf>
    <xf numFmtId="0" fontId="16" fillId="4" borderId="26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16" fillId="0" borderId="4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top" wrapText="1"/>
    </xf>
    <xf numFmtId="0" fontId="16" fillId="0" borderId="34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16" fillId="0" borderId="4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top"/>
    </xf>
    <xf numFmtId="0" fontId="16" fillId="0" borderId="3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vertical="top" wrapText="1"/>
    </xf>
    <xf numFmtId="0" fontId="16" fillId="0" borderId="33" xfId="0" applyFont="1" applyFill="1" applyBorder="1" applyAlignment="1">
      <alignment vertical="top"/>
    </xf>
    <xf numFmtId="0" fontId="16" fillId="0" borderId="34" xfId="0" applyFont="1" applyFill="1" applyBorder="1" applyAlignment="1" applyProtection="1">
      <alignment vertical="top"/>
      <protection locked="0"/>
    </xf>
    <xf numFmtId="0" fontId="16" fillId="0" borderId="29" xfId="0" applyFont="1" applyFill="1" applyBorder="1" applyAlignment="1" applyProtection="1">
      <alignment vertical="top"/>
      <protection locked="0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wrapText="1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>
      <alignment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vertical="top" wrapText="1"/>
    </xf>
    <xf numFmtId="0" fontId="0" fillId="0" borderId="49" xfId="0" applyBorder="1"/>
    <xf numFmtId="0" fontId="2" fillId="4" borderId="39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16" fillId="4" borderId="30" xfId="0" applyFont="1" applyFill="1" applyBorder="1" applyAlignment="1">
      <alignment vertical="top" wrapText="1"/>
    </xf>
    <xf numFmtId="0" fontId="0" fillId="4" borderId="51" xfId="0" applyFill="1" applyBorder="1"/>
    <xf numFmtId="0" fontId="0" fillId="4" borderId="33" xfId="0" applyFill="1" applyBorder="1" applyAlignment="1">
      <alignment horizontal="center"/>
    </xf>
    <xf numFmtId="0" fontId="16" fillId="0" borderId="40" xfId="0" applyFont="1" applyFill="1" applyBorder="1" applyAlignment="1">
      <alignment vertical="top"/>
    </xf>
    <xf numFmtId="0" fontId="0" fillId="0" borderId="0" xfId="0" applyFill="1" applyAlignment="1">
      <alignment wrapText="1"/>
    </xf>
    <xf numFmtId="0" fontId="17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0" fillId="0" borderId="0" xfId="0" applyFont="1" applyBorder="1"/>
    <xf numFmtId="0" fontId="20" fillId="2" borderId="0" xfId="0" applyFont="1" applyFill="1" applyBorder="1"/>
    <xf numFmtId="0" fontId="8" fillId="0" borderId="48" xfId="0" applyFont="1" applyFill="1" applyBorder="1" applyAlignment="1" applyProtection="1">
      <alignment horizontal="center" vertical="center"/>
    </xf>
    <xf numFmtId="0" fontId="8" fillId="0" borderId="54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42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Border="1"/>
    <xf numFmtId="0" fontId="33" fillId="4" borderId="3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 applyProtection="1">
      <alignment horizontal="center"/>
    </xf>
    <xf numFmtId="0" fontId="8" fillId="0" borderId="55" xfId="0" applyFont="1" applyFill="1" applyBorder="1" applyAlignment="1" applyProtection="1">
      <alignment horizontal="center"/>
    </xf>
    <xf numFmtId="0" fontId="8" fillId="0" borderId="48" xfId="0" applyFont="1" applyFill="1" applyBorder="1" applyAlignment="1" applyProtection="1">
      <alignment horizontal="center"/>
    </xf>
    <xf numFmtId="0" fontId="8" fillId="0" borderId="54" xfId="0" applyFont="1" applyFill="1" applyBorder="1" applyAlignment="1" applyProtection="1">
      <alignment horizontal="center"/>
    </xf>
    <xf numFmtId="0" fontId="8" fillId="0" borderId="19" xfId="0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8" fillId="0" borderId="43" xfId="0" applyFont="1" applyFill="1" applyBorder="1" applyAlignment="1" applyProtection="1">
      <alignment horizontal="center"/>
    </xf>
    <xf numFmtId="0" fontId="8" fillId="0" borderId="41" xfId="0" applyFont="1" applyFill="1" applyBorder="1" applyAlignment="1" applyProtection="1">
      <alignment horizontal="center"/>
    </xf>
    <xf numFmtId="0" fontId="8" fillId="0" borderId="42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6" fillId="0" borderId="6" xfId="0" applyFont="1" applyFill="1" applyBorder="1" applyAlignment="1">
      <alignment vertical="top"/>
    </xf>
    <xf numFmtId="0" fontId="16" fillId="0" borderId="9" xfId="0" applyFont="1" applyFill="1" applyBorder="1" applyAlignment="1">
      <alignment vertical="top" wrapText="1"/>
    </xf>
    <xf numFmtId="0" fontId="0" fillId="0" borderId="9" xfId="0" applyFill="1" applyBorder="1"/>
    <xf numFmtId="0" fontId="16" fillId="0" borderId="52" xfId="0" applyFont="1" applyFill="1" applyBorder="1" applyAlignment="1">
      <alignment vertical="top" wrapText="1"/>
    </xf>
    <xf numFmtId="0" fontId="16" fillId="0" borderId="32" xfId="0" applyFont="1" applyFill="1" applyBorder="1" applyAlignment="1">
      <alignment vertical="top" wrapText="1"/>
    </xf>
    <xf numFmtId="0" fontId="16" fillId="0" borderId="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vertical="top"/>
    </xf>
    <xf numFmtId="0" fontId="16" fillId="4" borderId="40" xfId="0" applyFont="1" applyFill="1" applyBorder="1" applyAlignment="1">
      <alignment vertical="top"/>
    </xf>
    <xf numFmtId="0" fontId="16" fillId="4" borderId="6" xfId="0" applyFont="1" applyFill="1" applyBorder="1" applyAlignment="1">
      <alignment vertical="top"/>
    </xf>
    <xf numFmtId="0" fontId="16" fillId="0" borderId="40" xfId="0" applyFont="1" applyFill="1" applyBorder="1" applyAlignment="1">
      <alignment vertical="top" wrapText="1"/>
    </xf>
    <xf numFmtId="0" fontId="0" fillId="0" borderId="38" xfId="0" applyFill="1" applyBorder="1"/>
    <xf numFmtId="0" fontId="0" fillId="0" borderId="7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70" xfId="0" applyFill="1" applyBorder="1"/>
    <xf numFmtId="0" fontId="16" fillId="4" borderId="69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" fontId="16" fillId="4" borderId="34" xfId="0" applyNumberFormat="1" applyFont="1" applyFill="1" applyBorder="1" applyAlignment="1" applyProtection="1">
      <alignment vertical="top"/>
      <protection locked="0"/>
    </xf>
    <xf numFmtId="0" fontId="19" fillId="0" borderId="9" xfId="0" applyFont="1" applyFill="1" applyBorder="1"/>
    <xf numFmtId="0" fontId="19" fillId="4" borderId="0" xfId="0" applyFont="1" applyFill="1" applyAlignment="1" applyProtection="1">
      <alignment horizontal="center" vertical="center"/>
    </xf>
    <xf numFmtId="0" fontId="16" fillId="4" borderId="34" xfId="0" applyFont="1" applyFill="1" applyBorder="1" applyAlignment="1">
      <alignment horizontal="center" vertical="top"/>
    </xf>
    <xf numFmtId="0" fontId="0" fillId="4" borderId="3" xfId="0" applyFill="1" applyBorder="1" applyAlignment="1">
      <alignment horizontal="center" vertical="center"/>
    </xf>
    <xf numFmtId="0" fontId="19" fillId="0" borderId="33" xfId="0" applyFont="1" applyBorder="1"/>
    <xf numFmtId="0" fontId="18" fillId="4" borderId="27" xfId="0" applyFont="1" applyFill="1" applyBorder="1" applyAlignment="1">
      <alignment horizontal="center" vertical="center"/>
    </xf>
    <xf numFmtId="49" fontId="19" fillId="0" borderId="46" xfId="0" applyNumberFormat="1" applyFont="1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top" wrapText="1"/>
    </xf>
    <xf numFmtId="0" fontId="0" fillId="4" borderId="0" xfId="0" applyFill="1" applyBorder="1" applyAlignment="1"/>
    <xf numFmtId="0" fontId="16" fillId="0" borderId="52" xfId="0" applyFont="1" applyFill="1" applyBorder="1" applyAlignment="1">
      <alignment vertical="top"/>
    </xf>
    <xf numFmtId="0" fontId="7" fillId="4" borderId="71" xfId="0" applyFont="1" applyFill="1" applyBorder="1" applyAlignment="1" applyProtection="1">
      <alignment horizontal="center"/>
    </xf>
    <xf numFmtId="0" fontId="8" fillId="4" borderId="21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7" fillId="4" borderId="42" xfId="0" applyFont="1" applyFill="1" applyBorder="1" applyAlignment="1" applyProtection="1">
      <alignment horizontal="center"/>
    </xf>
    <xf numFmtId="0" fontId="35" fillId="4" borderId="0" xfId="0" applyFont="1" applyFill="1" applyProtection="1"/>
    <xf numFmtId="0" fontId="7" fillId="4" borderId="5" xfId="0" applyFont="1" applyFill="1" applyBorder="1" applyAlignment="1" applyProtection="1">
      <alignment horizontal="center"/>
    </xf>
    <xf numFmtId="0" fontId="34" fillId="4" borderId="10" xfId="0" applyFont="1" applyFill="1" applyBorder="1" applyAlignment="1" applyProtection="1">
      <alignment horizontal="center" textRotation="90"/>
    </xf>
    <xf numFmtId="0" fontId="10" fillId="4" borderId="11" xfId="0" applyFont="1" applyFill="1" applyBorder="1" applyAlignment="1" applyProtection="1">
      <alignment horizontal="center" vertical="center"/>
    </xf>
    <xf numFmtId="0" fontId="10" fillId="4" borderId="64" xfId="0" applyFont="1" applyFill="1" applyBorder="1" applyAlignment="1" applyProtection="1">
      <alignment horizontal="center" vertical="center"/>
    </xf>
    <xf numFmtId="0" fontId="10" fillId="4" borderId="26" xfId="0" applyFont="1" applyFill="1" applyBorder="1" applyAlignment="1" applyProtection="1">
      <alignment horizontal="center" vertical="center"/>
    </xf>
    <xf numFmtId="0" fontId="0" fillId="4" borderId="0" xfId="0" applyFill="1" applyBorder="1" applyAlignment="1">
      <alignment vertical="top"/>
    </xf>
    <xf numFmtId="0" fontId="0" fillId="0" borderId="0" xfId="0" applyFill="1" applyAlignment="1">
      <alignment vertical="top" wrapText="1"/>
    </xf>
    <xf numFmtId="164" fontId="24" fillId="0" borderId="41" xfId="0" applyNumberFormat="1" applyFont="1" applyFill="1" applyBorder="1" applyAlignment="1">
      <alignment horizontal="center" vertical="center" wrapText="1"/>
    </xf>
    <xf numFmtId="164" fontId="24" fillId="0" borderId="45" xfId="0" applyNumberFormat="1" applyFont="1" applyFill="1" applyBorder="1" applyAlignment="1">
      <alignment horizontal="center" vertical="center" wrapText="1"/>
    </xf>
    <xf numFmtId="164" fontId="24" fillId="0" borderId="42" xfId="0" applyNumberFormat="1" applyFont="1" applyFill="1" applyBorder="1" applyAlignment="1">
      <alignment horizontal="center" vertical="center" wrapText="1"/>
    </xf>
    <xf numFmtId="164" fontId="24" fillId="0" borderId="43" xfId="0" applyNumberFormat="1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top" wrapText="1"/>
    </xf>
    <xf numFmtId="0" fontId="19" fillId="0" borderId="46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6" fillId="4" borderId="40" xfId="0" applyFont="1" applyFill="1" applyBorder="1" applyAlignment="1">
      <alignment vertical="top" wrapText="1"/>
    </xf>
    <xf numFmtId="0" fontId="16" fillId="4" borderId="35" xfId="0" applyFont="1" applyFill="1" applyBorder="1" applyAlignment="1">
      <alignment vertical="top"/>
    </xf>
    <xf numFmtId="0" fontId="16" fillId="4" borderId="31" xfId="0" applyFont="1" applyFill="1" applyBorder="1" applyAlignment="1">
      <alignment vertical="top"/>
    </xf>
    <xf numFmtId="0" fontId="16" fillId="4" borderId="3" xfId="0" applyFont="1" applyFill="1" applyBorder="1" applyAlignment="1">
      <alignment vertical="top"/>
    </xf>
    <xf numFmtId="0" fontId="8" fillId="0" borderId="36" xfId="0" applyFont="1" applyFill="1" applyBorder="1" applyAlignment="1" applyProtection="1">
      <alignment horizontal="center"/>
    </xf>
    <xf numFmtId="0" fontId="28" fillId="4" borderId="10" xfId="0" applyFont="1" applyFill="1" applyBorder="1" applyAlignment="1" applyProtection="1">
      <alignment horizontal="center" vertical="center" textRotation="90"/>
    </xf>
    <xf numFmtId="0" fontId="36" fillId="4" borderId="26" xfId="0" applyFont="1" applyFill="1" applyBorder="1" applyAlignment="1" applyProtection="1">
      <alignment horizontal="center" vertical="center"/>
    </xf>
    <xf numFmtId="0" fontId="36" fillId="4" borderId="14" xfId="0" applyFont="1" applyFill="1" applyBorder="1" applyAlignment="1" applyProtection="1">
      <alignment horizontal="center" vertical="center"/>
    </xf>
    <xf numFmtId="0" fontId="36" fillId="4" borderId="27" xfId="0" applyFont="1" applyFill="1" applyBorder="1" applyAlignment="1" applyProtection="1">
      <alignment horizontal="center" vertical="center"/>
    </xf>
    <xf numFmtId="0" fontId="36" fillId="4" borderId="11" xfId="0" applyFont="1" applyFill="1" applyBorder="1" applyAlignment="1" applyProtection="1">
      <alignment horizontal="center" vertical="center"/>
    </xf>
    <xf numFmtId="0" fontId="37" fillId="4" borderId="32" xfId="0" applyFont="1" applyFill="1" applyBorder="1" applyAlignment="1">
      <alignment vertical="top"/>
    </xf>
    <xf numFmtId="0" fontId="37" fillId="0" borderId="31" xfId="0" applyFont="1" applyFill="1" applyBorder="1" applyAlignment="1">
      <alignment vertical="top" wrapText="1"/>
    </xf>
    <xf numFmtId="0" fontId="37" fillId="0" borderId="51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vertical="center" wrapText="1"/>
    </xf>
    <xf numFmtId="0" fontId="37" fillId="0" borderId="34" xfId="0" applyFont="1" applyFill="1" applyBorder="1" applyAlignment="1">
      <alignment vertical="top" wrapText="1"/>
    </xf>
    <xf numFmtId="0" fontId="37" fillId="4" borderId="34" xfId="0" applyFont="1" applyFill="1" applyBorder="1" applyAlignment="1">
      <alignment vertical="top" wrapText="1"/>
    </xf>
    <xf numFmtId="0" fontId="37" fillId="4" borderId="3" xfId="0" applyFont="1" applyFill="1" applyBorder="1" applyAlignment="1">
      <alignment vertical="top" wrapText="1"/>
    </xf>
    <xf numFmtId="0" fontId="37" fillId="4" borderId="4" xfId="0" applyFont="1" applyFill="1" applyBorder="1" applyAlignment="1">
      <alignment horizontal="center" vertical="center"/>
    </xf>
    <xf numFmtId="0" fontId="37" fillId="4" borderId="3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vertical="center" wrapText="1"/>
    </xf>
    <xf numFmtId="0" fontId="37" fillId="4" borderId="29" xfId="0" applyFont="1" applyFill="1" applyBorder="1" applyAlignment="1">
      <alignment vertical="top" wrapText="1"/>
    </xf>
    <xf numFmtId="0" fontId="37" fillId="4" borderId="30" xfId="0" applyFont="1" applyFill="1" applyBorder="1" applyAlignment="1">
      <alignment vertical="top" wrapText="1"/>
    </xf>
    <xf numFmtId="0" fontId="37" fillId="4" borderId="40" xfId="0" applyFont="1" applyFill="1" applyBorder="1" applyAlignment="1">
      <alignment vertical="top" wrapText="1"/>
    </xf>
    <xf numFmtId="49" fontId="19" fillId="0" borderId="7" xfId="0" applyNumberFormat="1" applyFont="1" applyBorder="1" applyAlignment="1">
      <alignment horizontal="center" vertical="top" wrapText="1"/>
    </xf>
    <xf numFmtId="0" fontId="30" fillId="2" borderId="75" xfId="0" applyFont="1" applyFill="1" applyBorder="1" applyAlignment="1">
      <alignment horizontal="center" vertical="top" wrapText="1"/>
    </xf>
    <xf numFmtId="0" fontId="30" fillId="0" borderId="76" xfId="0" applyFont="1" applyBorder="1" applyAlignment="1">
      <alignment horizontal="center" vertical="top" wrapText="1"/>
    </xf>
    <xf numFmtId="0" fontId="30" fillId="2" borderId="21" xfId="0" applyFont="1" applyFill="1" applyBorder="1" applyAlignment="1">
      <alignment horizontal="center" vertical="top" wrapText="1"/>
    </xf>
    <xf numFmtId="164" fontId="24" fillId="4" borderId="19" xfId="0" applyNumberFormat="1" applyFont="1" applyFill="1" applyBorder="1" applyAlignment="1">
      <alignment horizontal="center" vertical="center" wrapText="1"/>
    </xf>
    <xf numFmtId="164" fontId="24" fillId="4" borderId="45" xfId="0" applyNumberFormat="1" applyFont="1" applyFill="1" applyBorder="1" applyAlignment="1">
      <alignment horizontal="center" vertical="center" wrapText="1"/>
    </xf>
    <xf numFmtId="164" fontId="24" fillId="4" borderId="41" xfId="0" applyNumberFormat="1" applyFont="1" applyFill="1" applyBorder="1" applyAlignment="1">
      <alignment horizontal="center" vertical="center" wrapText="1"/>
    </xf>
    <xf numFmtId="164" fontId="24" fillId="4" borderId="42" xfId="0" applyNumberFormat="1" applyFont="1" applyFill="1" applyBorder="1" applyAlignment="1">
      <alignment horizontal="center" vertical="center" wrapText="1"/>
    </xf>
    <xf numFmtId="164" fontId="24" fillId="4" borderId="20" xfId="0" applyNumberFormat="1" applyFont="1" applyFill="1" applyBorder="1" applyAlignment="1">
      <alignment horizontal="center" vertical="center" wrapText="1"/>
    </xf>
    <xf numFmtId="164" fontId="24" fillId="4" borderId="43" xfId="0" applyNumberFormat="1" applyFont="1" applyFill="1" applyBorder="1" applyAlignment="1">
      <alignment horizontal="center" vertical="center" wrapText="1"/>
    </xf>
    <xf numFmtId="164" fontId="24" fillId="2" borderId="45" xfId="0" applyNumberFormat="1" applyFont="1" applyFill="1" applyBorder="1" applyAlignment="1">
      <alignment horizontal="center" vertical="center" wrapText="1"/>
    </xf>
    <xf numFmtId="164" fontId="24" fillId="2" borderId="41" xfId="0" applyNumberFormat="1" applyFont="1" applyFill="1" applyBorder="1" applyAlignment="1">
      <alignment horizontal="center" vertical="center" wrapText="1"/>
    </xf>
    <xf numFmtId="164" fontId="24" fillId="2" borderId="42" xfId="0" applyNumberFormat="1" applyFont="1" applyFill="1" applyBorder="1" applyAlignment="1">
      <alignment horizontal="center" vertical="center" wrapText="1"/>
    </xf>
    <xf numFmtId="164" fontId="24" fillId="2" borderId="20" xfId="0" applyNumberFormat="1" applyFont="1" applyFill="1" applyBorder="1" applyAlignment="1">
      <alignment horizontal="center" vertical="center" wrapText="1"/>
    </xf>
    <xf numFmtId="164" fontId="24" fillId="2" borderId="43" xfId="0" applyNumberFormat="1" applyFont="1" applyFill="1" applyBorder="1" applyAlignment="1">
      <alignment horizontal="center" vertical="center" wrapText="1"/>
    </xf>
    <xf numFmtId="164" fontId="38" fillId="0" borderId="5" xfId="0" applyNumberFormat="1" applyFont="1" applyFill="1" applyBorder="1" applyAlignment="1">
      <alignment horizontal="right" vertical="top" wrapText="1"/>
    </xf>
    <xf numFmtId="164" fontId="38" fillId="4" borderId="12" xfId="0" applyNumberFormat="1" applyFont="1" applyFill="1" applyBorder="1" applyAlignment="1">
      <alignment horizontal="center" wrapText="1"/>
    </xf>
    <xf numFmtId="164" fontId="38" fillId="4" borderId="14" xfId="0" applyNumberFormat="1" applyFont="1" applyFill="1" applyBorder="1" applyAlignment="1">
      <alignment horizontal="center" wrapText="1"/>
    </xf>
    <xf numFmtId="164" fontId="38" fillId="4" borderId="11" xfId="0" applyNumberFormat="1" applyFont="1" applyFill="1" applyBorder="1" applyAlignment="1">
      <alignment horizontal="center" wrapText="1"/>
    </xf>
    <xf numFmtId="164" fontId="38" fillId="0" borderId="11" xfId="0" applyNumberFormat="1" applyFont="1" applyFill="1" applyBorder="1" applyAlignment="1">
      <alignment horizontal="center" wrapText="1"/>
    </xf>
    <xf numFmtId="164" fontId="38" fillId="0" borderId="10" xfId="0" applyNumberFormat="1" applyFont="1" applyFill="1" applyBorder="1" applyAlignment="1">
      <alignment horizontal="center" wrapText="1"/>
    </xf>
    <xf numFmtId="164" fontId="38" fillId="0" borderId="64" xfId="0" applyNumberFormat="1" applyFont="1" applyFill="1" applyBorder="1" applyAlignment="1">
      <alignment horizontal="center" wrapText="1"/>
    </xf>
    <xf numFmtId="164" fontId="38" fillId="0" borderId="11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Border="1" applyAlignment="1">
      <alignment vertical="top" wrapText="1"/>
    </xf>
    <xf numFmtId="164" fontId="19" fillId="4" borderId="47" xfId="0" applyNumberFormat="1" applyFont="1" applyFill="1" applyBorder="1" applyAlignment="1">
      <alignment horizontal="center" wrapText="1"/>
    </xf>
    <xf numFmtId="164" fontId="19" fillId="4" borderId="48" xfId="0" applyNumberFormat="1" applyFont="1" applyFill="1" applyBorder="1" applyAlignment="1">
      <alignment horizontal="center" wrapText="1"/>
    </xf>
    <xf numFmtId="164" fontId="19" fillId="4" borderId="54" xfId="0" applyNumberFormat="1" applyFont="1" applyFill="1" applyBorder="1" applyAlignment="1">
      <alignment horizontal="center" wrapText="1"/>
    </xf>
    <xf numFmtId="164" fontId="19" fillId="4" borderId="19" xfId="0" applyNumberFormat="1" applyFont="1" applyFill="1" applyBorder="1" applyAlignment="1">
      <alignment horizontal="center" wrapText="1"/>
    </xf>
    <xf numFmtId="164" fontId="19" fillId="4" borderId="55" xfId="0" applyNumberFormat="1" applyFont="1" applyFill="1" applyBorder="1" applyAlignment="1">
      <alignment horizontal="center" wrapText="1"/>
    </xf>
    <xf numFmtId="164" fontId="19" fillId="4" borderId="44" xfId="0" applyNumberFormat="1" applyFont="1" applyFill="1" applyBorder="1" applyAlignment="1">
      <alignment horizontal="center" vertical="top" wrapText="1"/>
    </xf>
    <xf numFmtId="164" fontId="19" fillId="2" borderId="42" xfId="0" applyNumberFormat="1" applyFont="1" applyFill="1" applyBorder="1" applyAlignment="1">
      <alignment horizontal="left" vertical="top" wrapText="1"/>
    </xf>
    <xf numFmtId="164" fontId="19" fillId="4" borderId="45" xfId="0" applyNumberFormat="1" applyFont="1" applyFill="1" applyBorder="1" applyAlignment="1">
      <alignment horizontal="center" wrapText="1"/>
    </xf>
    <xf numFmtId="164" fontId="19" fillId="4" borderId="41" xfId="0" applyNumberFormat="1" applyFont="1" applyFill="1" applyBorder="1" applyAlignment="1">
      <alignment horizontal="center" wrapText="1"/>
    </xf>
    <xf numFmtId="164" fontId="19" fillId="4" borderId="42" xfId="0" applyNumberFormat="1" applyFont="1" applyFill="1" applyBorder="1" applyAlignment="1">
      <alignment horizontal="center" wrapText="1"/>
    </xf>
    <xf numFmtId="164" fontId="19" fillId="4" borderId="20" xfId="0" applyNumberFormat="1" applyFont="1" applyFill="1" applyBorder="1" applyAlignment="1">
      <alignment horizontal="center" wrapText="1"/>
    </xf>
    <xf numFmtId="164" fontId="19" fillId="4" borderId="43" xfId="0" applyNumberFormat="1" applyFont="1" applyFill="1" applyBorder="1" applyAlignment="1">
      <alignment horizontal="center" wrapText="1"/>
    </xf>
    <xf numFmtId="164" fontId="19" fillId="4" borderId="22" xfId="0" applyNumberFormat="1" applyFont="1" applyFill="1" applyBorder="1" applyAlignment="1">
      <alignment horizontal="center" vertical="top" wrapText="1"/>
    </xf>
    <xf numFmtId="164" fontId="19" fillId="2" borderId="20" xfId="0" applyNumberFormat="1" applyFont="1" applyFill="1" applyBorder="1" applyAlignment="1">
      <alignment horizontal="left" vertical="top" wrapText="1"/>
    </xf>
    <xf numFmtId="164" fontId="19" fillId="2" borderId="45" xfId="0" applyNumberFormat="1" applyFont="1" applyFill="1" applyBorder="1" applyAlignment="1">
      <alignment horizontal="center" wrapText="1"/>
    </xf>
    <xf numFmtId="164" fontId="19" fillId="2" borderId="41" xfId="0" applyNumberFormat="1" applyFont="1" applyFill="1" applyBorder="1" applyAlignment="1">
      <alignment horizontal="center" wrapText="1"/>
    </xf>
    <xf numFmtId="164" fontId="19" fillId="2" borderId="42" xfId="0" applyNumberFormat="1" applyFont="1" applyFill="1" applyBorder="1" applyAlignment="1">
      <alignment horizontal="center" wrapText="1"/>
    </xf>
    <xf numFmtId="164" fontId="19" fillId="2" borderId="20" xfId="0" applyNumberFormat="1" applyFont="1" applyFill="1" applyBorder="1" applyAlignment="1">
      <alignment horizontal="center" wrapText="1"/>
    </xf>
    <xf numFmtId="164" fontId="19" fillId="2" borderId="43" xfId="0" applyNumberFormat="1" applyFont="1" applyFill="1" applyBorder="1" applyAlignment="1">
      <alignment horizontal="center" wrapText="1"/>
    </xf>
    <xf numFmtId="164" fontId="19" fillId="2" borderId="22" xfId="0" applyNumberFormat="1" applyFont="1" applyFill="1" applyBorder="1" applyAlignment="1">
      <alignment horizontal="center" vertical="top" wrapText="1"/>
    </xf>
    <xf numFmtId="164" fontId="19" fillId="0" borderId="42" xfId="0" applyNumberFormat="1" applyFont="1" applyFill="1" applyBorder="1" applyAlignment="1">
      <alignment horizontal="left" vertical="top" wrapText="1"/>
    </xf>
    <xf numFmtId="164" fontId="19" fillId="0" borderId="45" xfId="0" applyNumberFormat="1" applyFont="1" applyFill="1" applyBorder="1" applyAlignment="1">
      <alignment horizontal="center" wrapText="1"/>
    </xf>
    <xf numFmtId="164" fontId="19" fillId="0" borderId="41" xfId="0" applyNumberFormat="1" applyFont="1" applyFill="1" applyBorder="1" applyAlignment="1">
      <alignment horizontal="center" wrapText="1"/>
    </xf>
    <xf numFmtId="164" fontId="19" fillId="0" borderId="42" xfId="0" applyNumberFormat="1" applyFont="1" applyFill="1" applyBorder="1" applyAlignment="1">
      <alignment horizontal="center" wrapText="1"/>
    </xf>
    <xf numFmtId="164" fontId="19" fillId="0" borderId="20" xfId="0" applyNumberFormat="1" applyFont="1" applyFill="1" applyBorder="1" applyAlignment="1">
      <alignment horizontal="center" wrapText="1"/>
    </xf>
    <xf numFmtId="164" fontId="19" fillId="0" borderId="43" xfId="0" applyNumberFormat="1" applyFont="1" applyFill="1" applyBorder="1" applyAlignment="1">
      <alignment horizontal="center" wrapText="1"/>
    </xf>
    <xf numFmtId="164" fontId="19" fillId="0" borderId="22" xfId="0" applyNumberFormat="1" applyFont="1" applyFill="1" applyBorder="1" applyAlignment="1">
      <alignment horizontal="center" vertical="top" wrapText="1"/>
    </xf>
    <xf numFmtId="164" fontId="19" fillId="0" borderId="5" xfId="0" applyNumberFormat="1" applyFont="1" applyFill="1" applyBorder="1" applyAlignment="1">
      <alignment horizontal="left" vertical="top" wrapText="1"/>
    </xf>
    <xf numFmtId="164" fontId="19" fillId="0" borderId="21" xfId="0" applyNumberFormat="1" applyFont="1" applyBorder="1" applyAlignment="1">
      <alignment vertical="top" wrapText="1"/>
    </xf>
    <xf numFmtId="164" fontId="19" fillId="0" borderId="45" xfId="0" applyNumberFormat="1" applyFont="1" applyBorder="1" applyAlignment="1">
      <alignment horizontal="center" wrapText="1"/>
    </xf>
    <xf numFmtId="164" fontId="19" fillId="0" borderId="43" xfId="0" applyNumberFormat="1" applyFont="1" applyBorder="1" applyAlignment="1">
      <alignment horizontal="center" wrapText="1"/>
    </xf>
    <xf numFmtId="164" fontId="19" fillId="0" borderId="42" xfId="0" applyNumberFormat="1" applyFont="1" applyBorder="1" applyAlignment="1">
      <alignment horizontal="left" vertical="top" wrapText="1"/>
    </xf>
    <xf numFmtId="164" fontId="19" fillId="0" borderId="16" xfId="0" applyNumberFormat="1" applyFont="1" applyFill="1" applyBorder="1" applyAlignment="1">
      <alignment horizontal="left" vertical="top" wrapText="1"/>
    </xf>
    <xf numFmtId="164" fontId="19" fillId="4" borderId="18" xfId="0" applyNumberFormat="1" applyFont="1" applyFill="1" applyBorder="1" applyAlignment="1">
      <alignment horizontal="center" wrapText="1"/>
    </xf>
    <xf numFmtId="164" fontId="19" fillId="4" borderId="17" xfId="0" applyNumberFormat="1" applyFont="1" applyFill="1" applyBorder="1" applyAlignment="1">
      <alignment horizontal="center" wrapText="1"/>
    </xf>
    <xf numFmtId="164" fontId="19" fillId="0" borderId="16" xfId="0" applyNumberFormat="1" applyFont="1" applyFill="1" applyBorder="1" applyAlignment="1">
      <alignment horizontal="right" vertical="top" wrapText="1"/>
    </xf>
    <xf numFmtId="164" fontId="38" fillId="0" borderId="28" xfId="0" applyNumberFormat="1" applyFont="1" applyFill="1" applyBorder="1" applyAlignment="1">
      <alignment horizontal="right" vertical="top" wrapText="1"/>
    </xf>
    <xf numFmtId="164" fontId="38" fillId="4" borderId="11" xfId="0" applyNumberFormat="1" applyFont="1" applyFill="1" applyBorder="1" applyAlignment="1">
      <alignment horizontal="right" vertical="top" wrapText="1"/>
    </xf>
    <xf numFmtId="164" fontId="19" fillId="0" borderId="4" xfId="0" applyNumberFormat="1" applyFont="1" applyBorder="1" applyAlignment="1">
      <alignment horizontal="left" vertical="top" wrapText="1"/>
    </xf>
    <xf numFmtId="164" fontId="19" fillId="4" borderId="57" xfId="0" applyNumberFormat="1" applyFont="1" applyFill="1" applyBorder="1" applyAlignment="1">
      <alignment horizontal="center" wrapText="1"/>
    </xf>
    <xf numFmtId="164" fontId="19" fillId="4" borderId="37" xfId="0" applyNumberFormat="1" applyFont="1" applyFill="1" applyBorder="1" applyAlignment="1">
      <alignment horizontal="center" wrapText="1"/>
    </xf>
    <xf numFmtId="164" fontId="19" fillId="4" borderId="56" xfId="0" applyNumberFormat="1" applyFont="1" applyFill="1" applyBorder="1" applyAlignment="1">
      <alignment horizontal="center" wrapText="1"/>
    </xf>
    <xf numFmtId="164" fontId="19" fillId="4" borderId="58" xfId="0" applyNumberFormat="1" applyFont="1" applyFill="1" applyBorder="1" applyAlignment="1">
      <alignment horizontal="center" wrapText="1"/>
    </xf>
    <xf numFmtId="164" fontId="19" fillId="4" borderId="36" xfId="0" applyNumberFormat="1" applyFont="1" applyFill="1" applyBorder="1" applyAlignment="1">
      <alignment horizontal="center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16" xfId="0" applyNumberFormat="1" applyFont="1" applyFill="1" applyBorder="1" applyAlignment="1">
      <alignment horizontal="center" vertical="top" wrapText="1"/>
    </xf>
    <xf numFmtId="164" fontId="19" fillId="0" borderId="49" xfId="0" applyNumberFormat="1" applyFont="1" applyFill="1" applyBorder="1" applyAlignment="1">
      <alignment vertical="top" wrapText="1"/>
    </xf>
    <xf numFmtId="164" fontId="19" fillId="0" borderId="47" xfId="0" applyNumberFormat="1" applyFont="1" applyFill="1" applyBorder="1" applyAlignment="1">
      <alignment horizontal="center" vertical="center" wrapText="1"/>
    </xf>
    <xf numFmtId="164" fontId="19" fillId="0" borderId="48" xfId="0" applyNumberFormat="1" applyFont="1" applyFill="1" applyBorder="1" applyAlignment="1">
      <alignment horizontal="center" vertical="center" wrapText="1"/>
    </xf>
    <xf numFmtId="164" fontId="19" fillId="0" borderId="41" xfId="0" applyNumberFormat="1" applyFont="1" applyFill="1" applyBorder="1" applyAlignment="1">
      <alignment horizontal="center" vertical="center" wrapText="1"/>
    </xf>
    <xf numFmtId="164" fontId="19" fillId="0" borderId="54" xfId="0" applyNumberFormat="1" applyFont="1" applyFill="1" applyBorder="1" applyAlignment="1">
      <alignment horizontal="center" vertical="center" wrapText="1"/>
    </xf>
    <xf numFmtId="164" fontId="19" fillId="0" borderId="19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left" vertical="top" wrapText="1"/>
    </xf>
    <xf numFmtId="164" fontId="19" fillId="0" borderId="45" xfId="0" applyNumberFormat="1" applyFont="1" applyFill="1" applyBorder="1" applyAlignment="1">
      <alignment horizontal="center" vertical="center" wrapText="1"/>
    </xf>
    <xf numFmtId="164" fontId="19" fillId="0" borderId="42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left" vertical="top" wrapText="1"/>
    </xf>
    <xf numFmtId="164" fontId="19" fillId="0" borderId="20" xfId="0" applyNumberFormat="1" applyFont="1" applyFill="1" applyBorder="1" applyAlignment="1">
      <alignment horizontal="left" wrapText="1"/>
    </xf>
    <xf numFmtId="164" fontId="19" fillId="0" borderId="21" xfId="0" applyNumberFormat="1" applyFont="1" applyFill="1" applyBorder="1" applyAlignment="1">
      <alignment vertical="top" wrapText="1"/>
    </xf>
    <xf numFmtId="164" fontId="19" fillId="0" borderId="58" xfId="0" applyNumberFormat="1" applyFont="1" applyFill="1" applyBorder="1" applyAlignment="1">
      <alignment horizontal="left" vertical="top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64" fontId="19" fillId="0" borderId="50" xfId="0" applyNumberFormat="1" applyFont="1" applyFill="1" applyBorder="1" applyAlignment="1">
      <alignment horizontal="left" vertical="top" wrapText="1"/>
    </xf>
    <xf numFmtId="164" fontId="19" fillId="0" borderId="43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Fill="1" applyBorder="1" applyAlignment="1">
      <alignment horizontal="center" vertical="center" wrapText="1"/>
    </xf>
    <xf numFmtId="164" fontId="19" fillId="0" borderId="56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164" fontId="19" fillId="0" borderId="37" xfId="0" applyNumberFormat="1" applyFont="1" applyFill="1" applyBorder="1" applyAlignment="1">
      <alignment horizontal="center" vertical="center" wrapText="1"/>
    </xf>
    <xf numFmtId="164" fontId="19" fillId="0" borderId="24" xfId="0" applyNumberFormat="1" applyFont="1" applyFill="1" applyBorder="1" applyAlignment="1">
      <alignment vertical="top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5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left"/>
    </xf>
    <xf numFmtId="164" fontId="19" fillId="0" borderId="64" xfId="0" applyNumberFormat="1" applyFont="1" applyFill="1" applyBorder="1" applyAlignment="1">
      <alignment horizontal="center" vertical="center" wrapText="1"/>
    </xf>
    <xf numFmtId="164" fontId="38" fillId="0" borderId="11" xfId="0" applyNumberFormat="1" applyFont="1" applyFill="1" applyBorder="1" applyAlignment="1">
      <alignment horizontal="center" vertical="center" wrapText="1"/>
    </xf>
    <xf numFmtId="164" fontId="38" fillId="0" borderId="10" xfId="0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 applyProtection="1">
      <alignment horizontal="center" vertical="center"/>
    </xf>
    <xf numFmtId="0" fontId="10" fillId="4" borderId="14" xfId="0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center" textRotation="90"/>
    </xf>
    <xf numFmtId="0" fontId="37" fillId="0" borderId="0" xfId="0" applyFont="1" applyBorder="1"/>
    <xf numFmtId="0" fontId="37" fillId="0" borderId="0" xfId="0" applyFont="1"/>
    <xf numFmtId="164" fontId="22" fillId="4" borderId="12" xfId="0" applyNumberFormat="1" applyFont="1" applyFill="1" applyBorder="1" applyAlignment="1">
      <alignment horizontal="center" vertical="center" wrapText="1"/>
    </xf>
    <xf numFmtId="164" fontId="22" fillId="4" borderId="14" xfId="0" applyNumberFormat="1" applyFont="1" applyFill="1" applyBorder="1" applyAlignment="1">
      <alignment horizontal="center" vertical="center" wrapText="1"/>
    </xf>
    <xf numFmtId="164" fontId="22" fillId="4" borderId="11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164" fontId="24" fillId="0" borderId="19" xfId="0" applyNumberFormat="1" applyFont="1" applyBorder="1" applyAlignment="1">
      <alignment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164" fontId="24" fillId="2" borderId="22" xfId="0" applyNumberFormat="1" applyFont="1" applyFill="1" applyBorder="1" applyAlignment="1">
      <alignment horizontal="left" vertical="center" wrapText="1"/>
    </xf>
    <xf numFmtId="49" fontId="19" fillId="2" borderId="20" xfId="0" applyNumberFormat="1" applyFont="1" applyFill="1" applyBorder="1" applyAlignment="1">
      <alignment horizontal="center" vertical="center" wrapText="1"/>
    </xf>
    <xf numFmtId="164" fontId="24" fillId="2" borderId="20" xfId="0" applyNumberFormat="1" applyFont="1" applyFill="1" applyBorder="1" applyAlignment="1">
      <alignment horizontal="left" vertical="center" wrapText="1"/>
    </xf>
    <xf numFmtId="164" fontId="24" fillId="2" borderId="46" xfId="0" applyNumberFormat="1" applyFont="1" applyFill="1" applyBorder="1" applyAlignment="1">
      <alignment horizontal="left" vertical="center" wrapText="1"/>
    </xf>
    <xf numFmtId="49" fontId="19" fillId="2" borderId="46" xfId="0" applyNumberFormat="1" applyFont="1" applyFill="1" applyBorder="1" applyAlignment="1">
      <alignment horizontal="center" vertical="center" wrapText="1"/>
    </xf>
    <xf numFmtId="0" fontId="16" fillId="0" borderId="34" xfId="0" applyFont="1" applyFill="1" applyBorder="1" applyAlignment="1" applyProtection="1">
      <alignment vertical="top" wrapText="1"/>
      <protection locked="0"/>
    </xf>
    <xf numFmtId="0" fontId="16" fillId="0" borderId="30" xfId="0" applyFont="1" applyFill="1" applyBorder="1" applyAlignment="1">
      <alignment vertical="top" wrapText="1"/>
    </xf>
    <xf numFmtId="0" fontId="0" fillId="4" borderId="31" xfId="0" applyFill="1" applyBorder="1" applyAlignment="1">
      <alignment horizontal="center" vertical="top"/>
    </xf>
    <xf numFmtId="0" fontId="0" fillId="4" borderId="31" xfId="0" applyFill="1" applyBorder="1" applyAlignment="1">
      <alignment vertical="top"/>
    </xf>
    <xf numFmtId="0" fontId="0" fillId="4" borderId="3" xfId="0" applyFill="1" applyBorder="1" applyAlignment="1">
      <alignment horizontal="center" vertical="top"/>
    </xf>
    <xf numFmtId="0" fontId="0" fillId="4" borderId="3" xfId="0" applyFill="1" applyBorder="1" applyAlignment="1">
      <alignment vertical="top"/>
    </xf>
    <xf numFmtId="0" fontId="0" fillId="4" borderId="32" xfId="0" applyFill="1" applyBorder="1" applyAlignment="1">
      <alignment vertical="top" wrapText="1"/>
    </xf>
    <xf numFmtId="0" fontId="0" fillId="4" borderId="30" xfId="0" applyFill="1" applyBorder="1" applyAlignment="1">
      <alignment vertical="top" wrapText="1"/>
    </xf>
    <xf numFmtId="0" fontId="16" fillId="4" borderId="32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/>
    </xf>
    <xf numFmtId="0" fontId="0" fillId="0" borderId="3" xfId="0" applyFill="1" applyBorder="1" applyAlignment="1">
      <alignment vertical="top"/>
    </xf>
    <xf numFmtId="0" fontId="16" fillId="4" borderId="3" xfId="0" applyFont="1" applyFill="1" applyBorder="1" applyAlignment="1">
      <alignment horizontal="center" vertical="top"/>
    </xf>
    <xf numFmtId="0" fontId="16" fillId="0" borderId="3" xfId="0" applyFont="1" applyFill="1" applyBorder="1" applyAlignment="1">
      <alignment horizontal="center" vertical="top"/>
    </xf>
    <xf numFmtId="0" fontId="37" fillId="0" borderId="35" xfId="0" applyFont="1" applyBorder="1"/>
    <xf numFmtId="0" fontId="13" fillId="0" borderId="56" xfId="0" applyFont="1" applyBorder="1" applyAlignment="1" applyProtection="1">
      <alignment horizontal="center"/>
    </xf>
    <xf numFmtId="0" fontId="13" fillId="0" borderId="15" xfId="0" applyFont="1" applyBorder="1" applyAlignment="1" applyProtection="1">
      <alignment horizontal="center"/>
    </xf>
    <xf numFmtId="0" fontId="13" fillId="0" borderId="62" xfId="0" applyFont="1" applyBorder="1" applyAlignment="1" applyProtection="1">
      <alignment horizontal="center"/>
    </xf>
    <xf numFmtId="0" fontId="28" fillId="0" borderId="49" xfId="0" applyFont="1" applyBorder="1" applyAlignment="1" applyProtection="1">
      <alignment horizontal="center" textRotation="90"/>
    </xf>
    <xf numFmtId="0" fontId="12" fillId="0" borderId="7" xfId="0" applyFont="1" applyBorder="1" applyAlignment="1" applyProtection="1">
      <alignment horizontal="center" textRotation="90"/>
    </xf>
    <xf numFmtId="0" fontId="13" fillId="0" borderId="23" xfId="0" applyFont="1" applyBorder="1" applyAlignment="1" applyProtection="1">
      <alignment horizontal="center" vertical="center"/>
    </xf>
    <xf numFmtId="0" fontId="13" fillId="0" borderId="53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textRotation="90"/>
    </xf>
    <xf numFmtId="0" fontId="12" fillId="0" borderId="0" xfId="0" applyFont="1" applyBorder="1" applyAlignment="1" applyProtection="1">
      <alignment horizontal="right" textRotation="90" wrapText="1"/>
    </xf>
    <xf numFmtId="0" fontId="13" fillId="0" borderId="56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textRotation="90"/>
    </xf>
    <xf numFmtId="0" fontId="11" fillId="0" borderId="59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1" fillId="0" borderId="5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8" fillId="0" borderId="59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50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0" fillId="0" borderId="49" xfId="0" applyFont="1" applyBorder="1" applyAlignment="1" applyProtection="1">
      <alignment horizontal="center" textRotation="90"/>
    </xf>
    <xf numFmtId="0" fontId="10" fillId="0" borderId="7" xfId="0" applyFont="1" applyBorder="1" applyAlignment="1" applyProtection="1">
      <alignment horizontal="center" textRotation="90"/>
    </xf>
    <xf numFmtId="0" fontId="27" fillId="0" borderId="49" xfId="0" applyFont="1" applyBorder="1" applyAlignment="1" applyProtection="1">
      <alignment horizontal="center" textRotation="90" wrapText="1"/>
    </xf>
    <xf numFmtId="0" fontId="27" fillId="0" borderId="7" xfId="0" applyFont="1" applyBorder="1" applyAlignment="1" applyProtection="1">
      <alignment horizontal="center" textRotation="90" wrapText="1"/>
    </xf>
    <xf numFmtId="0" fontId="11" fillId="0" borderId="51" xfId="0" applyFont="1" applyBorder="1" applyAlignment="1" applyProtection="1">
      <alignment horizontal="center"/>
    </xf>
    <xf numFmtId="0" fontId="11" fillId="0" borderId="35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 textRotation="90" wrapText="1"/>
    </xf>
    <xf numFmtId="0" fontId="10" fillId="0" borderId="7" xfId="0" applyFont="1" applyBorder="1" applyAlignment="1" applyProtection="1">
      <alignment horizontal="center" textRotation="90" wrapText="1"/>
    </xf>
    <xf numFmtId="0" fontId="8" fillId="0" borderId="33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27" fillId="0" borderId="59" xfId="0" applyFont="1" applyBorder="1" applyAlignment="1" applyProtection="1">
      <alignment horizontal="center" textRotation="90"/>
    </xf>
    <xf numFmtId="0" fontId="0" fillId="0" borderId="6" xfId="0" applyBorder="1" applyAlignment="1">
      <alignment horizontal="center"/>
    </xf>
    <xf numFmtId="0" fontId="11" fillId="0" borderId="60" xfId="0" applyFont="1" applyBorder="1" applyAlignment="1" applyProtection="1">
      <alignment horizontal="center"/>
    </xf>
    <xf numFmtId="0" fontId="12" fillId="0" borderId="34" xfId="0" applyFont="1" applyBorder="1" applyAlignment="1" applyProtection="1">
      <alignment horizontal="center" textRotation="90"/>
    </xf>
    <xf numFmtId="0" fontId="12" fillId="0" borderId="29" xfId="0" applyFont="1" applyBorder="1" applyAlignment="1" applyProtection="1">
      <alignment horizontal="center" textRotation="90"/>
    </xf>
    <xf numFmtId="0" fontId="12" fillId="0" borderId="60" xfId="0" applyFont="1" applyBorder="1" applyAlignment="1" applyProtection="1">
      <alignment horizontal="center" textRotation="90"/>
    </xf>
    <xf numFmtId="0" fontId="12" fillId="0" borderId="61" xfId="0" applyFont="1" applyBorder="1" applyAlignment="1" applyProtection="1">
      <alignment horizontal="center" textRotation="90"/>
    </xf>
    <xf numFmtId="0" fontId="2" fillId="4" borderId="7" xfId="0" applyFont="1" applyFill="1" applyBorder="1" applyAlignment="1">
      <alignment horizontal="center" vertical="center" wrapText="1"/>
    </xf>
    <xf numFmtId="0" fontId="2" fillId="4" borderId="4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left" vertical="center"/>
    </xf>
    <xf numFmtId="0" fontId="18" fillId="4" borderId="12" xfId="0" applyFont="1" applyFill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44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24" fillId="0" borderId="49" xfId="0" applyFont="1" applyFill="1" applyBorder="1" applyAlignment="1">
      <alignment horizontal="center" vertical="top" wrapText="1"/>
    </xf>
    <xf numFmtId="0" fontId="29" fillId="0" borderId="7" xfId="0" applyFont="1" applyFill="1" applyBorder="1" applyAlignment="1">
      <alignment vertical="top" wrapText="1"/>
    </xf>
    <xf numFmtId="0" fontId="29" fillId="0" borderId="39" xfId="0" applyFont="1" applyFill="1" applyBorder="1" applyAlignment="1">
      <alignment vertical="top" wrapText="1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164" fontId="38" fillId="0" borderId="10" xfId="0" applyNumberFormat="1" applyFont="1" applyFill="1" applyBorder="1" applyAlignment="1">
      <alignment horizontal="right"/>
    </xf>
    <xf numFmtId="164" fontId="38" fillId="0" borderId="60" xfId="0" applyNumberFormat="1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164" fontId="38" fillId="0" borderId="11" xfId="0" applyNumberFormat="1" applyFont="1" applyFill="1" applyBorder="1" applyAlignment="1">
      <alignment horizontal="right"/>
    </xf>
    <xf numFmtId="164" fontId="38" fillId="0" borderId="64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left"/>
    </xf>
    <xf numFmtId="164" fontId="38" fillId="0" borderId="74" xfId="0" applyNumberFormat="1" applyFont="1" applyFill="1" applyBorder="1" applyAlignment="1">
      <alignment horizontal="right"/>
    </xf>
    <xf numFmtId="0" fontId="12" fillId="0" borderId="51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12" fillId="0" borderId="56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2" fillId="0" borderId="62" xfId="0" applyFont="1" applyBorder="1" applyAlignment="1" applyProtection="1">
      <alignment horizontal="center"/>
    </xf>
    <xf numFmtId="0" fontId="12" fillId="0" borderId="56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60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63" xfId="0" applyFont="1" applyBorder="1" applyAlignment="1" applyProtection="1">
      <alignment horizontal="center" vertical="center"/>
    </xf>
    <xf numFmtId="0" fontId="12" fillId="0" borderId="62" xfId="0" applyFont="1" applyBorder="1" applyAlignment="1" applyProtection="1">
      <alignment horizontal="center" vertical="center"/>
    </xf>
    <xf numFmtId="0" fontId="2" fillId="4" borderId="5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0" borderId="39" xfId="0" applyBorder="1"/>
    <xf numFmtId="0" fontId="0" fillId="0" borderId="7" xfId="0" applyBorder="1"/>
    <xf numFmtId="164" fontId="38" fillId="2" borderId="28" xfId="0" applyNumberFormat="1" applyFont="1" applyFill="1" applyBorder="1" applyAlignment="1">
      <alignment horizontal="right"/>
    </xf>
    <xf numFmtId="164" fontId="38" fillId="2" borderId="64" xfId="0" applyNumberFormat="1" applyFont="1" applyFill="1" applyBorder="1" applyAlignment="1">
      <alignment horizontal="right"/>
    </xf>
    <xf numFmtId="0" fontId="24" fillId="0" borderId="45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top" wrapText="1"/>
    </xf>
    <xf numFmtId="0" fontId="20" fillId="0" borderId="22" xfId="0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4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vertical="top" wrapText="1"/>
    </xf>
    <xf numFmtId="0" fontId="29" fillId="0" borderId="46" xfId="0" applyFont="1" applyBorder="1" applyAlignment="1">
      <alignment vertical="top" wrapText="1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/>
    </xf>
    <xf numFmtId="0" fontId="8" fillId="0" borderId="56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62" xfId="0" applyFont="1" applyBorder="1" applyAlignment="1" applyProtection="1">
      <alignment horizontal="center"/>
    </xf>
    <xf numFmtId="0" fontId="8" fillId="0" borderId="60" xfId="0" applyFont="1" applyBorder="1" applyAlignment="1" applyProtection="1">
      <alignment horizontal="center"/>
    </xf>
    <xf numFmtId="0" fontId="21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vertical="top" wrapText="1"/>
    </xf>
    <xf numFmtId="0" fontId="20" fillId="0" borderId="46" xfId="0" applyFont="1" applyBorder="1" applyAlignment="1">
      <alignment vertical="top" wrapText="1"/>
    </xf>
    <xf numFmtId="0" fontId="24" fillId="0" borderId="49" xfId="0" applyFont="1" applyBorder="1" applyAlignment="1">
      <alignment horizontal="center" vertical="top" wrapText="1"/>
    </xf>
    <xf numFmtId="0" fontId="29" fillId="0" borderId="7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3" fillId="4" borderId="10" xfId="0" applyFont="1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left"/>
    </xf>
    <xf numFmtId="0" fontId="0" fillId="0" borderId="0" xfId="0" applyFill="1" applyBorder="1" applyAlignment="1">
      <alignment vertical="top"/>
    </xf>
    <xf numFmtId="0" fontId="0" fillId="4" borderId="59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S81"/>
  <sheetViews>
    <sheetView showZeros="0" zoomScaleNormal="100" workbookViewId="0">
      <selection activeCell="AG17" sqref="AG17"/>
    </sheetView>
  </sheetViews>
  <sheetFormatPr defaultColWidth="9.109375" defaultRowHeight="13.2" x14ac:dyDescent="0.25"/>
  <cols>
    <col min="1" max="1" width="4.6640625" style="2" customWidth="1"/>
    <col min="2" max="2" width="4.88671875" style="2" customWidth="1"/>
    <col min="3" max="12" width="4.109375" style="2" customWidth="1"/>
    <col min="13" max="14" width="5.109375" style="2" customWidth="1"/>
    <col min="15" max="15" width="4.33203125" style="2" customWidth="1"/>
    <col min="16" max="34" width="4.109375" style="2" customWidth="1"/>
    <col min="35" max="35" width="4.88671875" style="2" customWidth="1"/>
    <col min="36" max="45" width="4.109375" style="2" customWidth="1"/>
    <col min="46" max="16384" width="9.109375" style="2"/>
  </cols>
  <sheetData>
    <row r="1" spans="1:45" ht="12.75" customHeigh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6" x14ac:dyDescent="0.3">
      <c r="A2" s="3" t="s">
        <v>152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x14ac:dyDescent="0.3">
      <c r="A3" s="51" t="s">
        <v>47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4" customFormat="1" ht="20.399999999999999" x14ac:dyDescent="0.35">
      <c r="A5" s="460" t="s">
        <v>13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</row>
    <row r="6" spans="1:45" s="5" customFormat="1" ht="17.399999999999999" x14ac:dyDescent="0.3">
      <c r="A6" s="461" t="s">
        <v>125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</row>
    <row r="7" spans="1:45" s="5" customFormat="1" ht="17.399999999999999" x14ac:dyDescent="0.3">
      <c r="A7" s="462" t="s">
        <v>154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</row>
    <row r="8" spans="1:45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 thickBot="1" x14ac:dyDescent="0.3">
      <c r="A9" s="463" t="s">
        <v>15</v>
      </c>
      <c r="B9" s="469" t="s">
        <v>8</v>
      </c>
      <c r="C9" s="473" t="s">
        <v>50</v>
      </c>
      <c r="D9" s="456" t="s">
        <v>11</v>
      </c>
      <c r="E9" s="457"/>
      <c r="F9" s="457"/>
      <c r="G9" s="457"/>
      <c r="H9" s="457"/>
      <c r="I9" s="471"/>
      <c r="J9" s="467" t="s">
        <v>12</v>
      </c>
      <c r="K9" s="468"/>
      <c r="L9" s="468"/>
      <c r="M9" s="468"/>
      <c r="N9" s="463" t="s">
        <v>16</v>
      </c>
      <c r="O9" s="476" t="s">
        <v>65</v>
      </c>
      <c r="P9" s="456" t="s">
        <v>14</v>
      </c>
      <c r="Q9" s="457"/>
      <c r="R9" s="457"/>
      <c r="S9" s="457"/>
      <c r="T9" s="457"/>
      <c r="U9" s="457"/>
      <c r="V9" s="457"/>
      <c r="W9" s="467" t="s">
        <v>12</v>
      </c>
      <c r="X9" s="468"/>
      <c r="Y9" s="468"/>
      <c r="Z9" s="475"/>
      <c r="AA9" s="463" t="s">
        <v>17</v>
      </c>
      <c r="AB9" s="478" t="s">
        <v>64</v>
      </c>
      <c r="AC9" s="443" t="s">
        <v>66</v>
      </c>
      <c r="AD9" s="444"/>
      <c r="AE9" s="444"/>
      <c r="AF9" s="444"/>
      <c r="AG9" s="444"/>
      <c r="AH9" s="445"/>
      <c r="AI9" s="465" t="s">
        <v>74</v>
      </c>
      <c r="AJ9" s="452" t="s">
        <v>75</v>
      </c>
      <c r="AK9" s="453"/>
      <c r="AL9" s="453"/>
      <c r="AM9" s="453"/>
      <c r="AN9" s="451" t="s">
        <v>77</v>
      </c>
      <c r="AO9" s="453" t="s">
        <v>78</v>
      </c>
      <c r="AP9" s="453"/>
      <c r="AQ9" s="453"/>
      <c r="AR9" s="453"/>
      <c r="AS9" s="441" t="s">
        <v>79</v>
      </c>
    </row>
    <row r="10" spans="1:45" ht="13.8" thickBot="1" x14ac:dyDescent="0.3">
      <c r="A10" s="464"/>
      <c r="B10" s="470"/>
      <c r="C10" s="474"/>
      <c r="D10" s="458"/>
      <c r="E10" s="459"/>
      <c r="F10" s="459"/>
      <c r="G10" s="459"/>
      <c r="H10" s="459"/>
      <c r="I10" s="472"/>
      <c r="J10" s="438" t="s">
        <v>1</v>
      </c>
      <c r="K10" s="439"/>
      <c r="L10" s="439"/>
      <c r="M10" s="439"/>
      <c r="N10" s="464"/>
      <c r="O10" s="477"/>
      <c r="P10" s="458"/>
      <c r="Q10" s="459"/>
      <c r="R10" s="459"/>
      <c r="S10" s="459"/>
      <c r="T10" s="459"/>
      <c r="U10" s="459"/>
      <c r="V10" s="459"/>
      <c r="W10" s="438" t="s">
        <v>1</v>
      </c>
      <c r="X10" s="439"/>
      <c r="Y10" s="439"/>
      <c r="Z10" s="440"/>
      <c r="AA10" s="464"/>
      <c r="AB10" s="479"/>
      <c r="AC10" s="446" t="s">
        <v>67</v>
      </c>
      <c r="AD10" s="448" t="s">
        <v>72</v>
      </c>
      <c r="AE10" s="449"/>
      <c r="AF10" s="447" t="s">
        <v>71</v>
      </c>
      <c r="AG10" s="448" t="s">
        <v>73</v>
      </c>
      <c r="AH10" s="450"/>
      <c r="AI10" s="466"/>
      <c r="AJ10" s="454"/>
      <c r="AK10" s="455"/>
      <c r="AL10" s="455"/>
      <c r="AM10" s="455"/>
      <c r="AN10" s="451"/>
      <c r="AO10" s="455"/>
      <c r="AP10" s="455"/>
      <c r="AQ10" s="455"/>
      <c r="AR10" s="455"/>
      <c r="AS10" s="442"/>
    </row>
    <row r="11" spans="1:45" s="11" customFormat="1" ht="170.25" customHeight="1" thickBot="1" x14ac:dyDescent="0.3">
      <c r="A11" s="464"/>
      <c r="B11" s="470"/>
      <c r="C11" s="474"/>
      <c r="D11" s="7" t="s">
        <v>51</v>
      </c>
      <c r="E11" s="7" t="s">
        <v>68</v>
      </c>
      <c r="F11" s="7" t="s">
        <v>22</v>
      </c>
      <c r="G11" s="6" t="s">
        <v>33</v>
      </c>
      <c r="H11" s="7" t="s">
        <v>57</v>
      </c>
      <c r="I11" s="7" t="s">
        <v>58</v>
      </c>
      <c r="J11" s="8" t="s">
        <v>23</v>
      </c>
      <c r="K11" s="8" t="s">
        <v>52</v>
      </c>
      <c r="L11" s="8" t="s">
        <v>53</v>
      </c>
      <c r="M11" s="9" t="s">
        <v>54</v>
      </c>
      <c r="N11" s="464"/>
      <c r="O11" s="477"/>
      <c r="P11" s="6" t="s">
        <v>56</v>
      </c>
      <c r="Q11" s="7" t="s">
        <v>55</v>
      </c>
      <c r="R11" s="6" t="s">
        <v>59</v>
      </c>
      <c r="S11" s="7" t="s">
        <v>120</v>
      </c>
      <c r="T11" s="7" t="s">
        <v>61</v>
      </c>
      <c r="U11" s="7" t="s">
        <v>60</v>
      </c>
      <c r="V11" s="7" t="s">
        <v>85</v>
      </c>
      <c r="W11" s="7" t="s">
        <v>24</v>
      </c>
      <c r="X11" s="10" t="s">
        <v>52</v>
      </c>
      <c r="Y11" s="10" t="s">
        <v>62</v>
      </c>
      <c r="Z11" s="10" t="s">
        <v>63</v>
      </c>
      <c r="AA11" s="464"/>
      <c r="AB11" s="479"/>
      <c r="AC11" s="446"/>
      <c r="AD11" s="10" t="s">
        <v>69</v>
      </c>
      <c r="AE11" s="7" t="s">
        <v>70</v>
      </c>
      <c r="AF11" s="447"/>
      <c r="AG11" s="10" t="s">
        <v>69</v>
      </c>
      <c r="AH11" s="10" t="s">
        <v>70</v>
      </c>
      <c r="AI11" s="466"/>
      <c r="AJ11" s="7" t="s">
        <v>69</v>
      </c>
      <c r="AK11" s="10" t="s">
        <v>70</v>
      </c>
      <c r="AL11" s="10" t="s">
        <v>76</v>
      </c>
      <c r="AM11" s="10" t="s">
        <v>25</v>
      </c>
      <c r="AN11" s="451"/>
      <c r="AO11" s="6" t="s">
        <v>69</v>
      </c>
      <c r="AP11" s="10" t="s">
        <v>70</v>
      </c>
      <c r="AQ11" s="10" t="s">
        <v>76</v>
      </c>
      <c r="AR11" s="10" t="s">
        <v>25</v>
      </c>
      <c r="AS11" s="442"/>
    </row>
    <row r="12" spans="1:45" s="11" customFormat="1" ht="13.5" hidden="1" customHeight="1" thickBot="1" x14ac:dyDescent="0.3">
      <c r="A12" s="12"/>
      <c r="B12" s="13"/>
      <c r="C12" s="52"/>
      <c r="D12" s="14">
        <v>1</v>
      </c>
      <c r="E12" s="15">
        <v>1</v>
      </c>
      <c r="F12" s="14">
        <v>1</v>
      </c>
      <c r="G12" s="15">
        <v>1</v>
      </c>
      <c r="H12" s="14">
        <v>1</v>
      </c>
      <c r="I12" s="15">
        <v>1</v>
      </c>
      <c r="J12" s="14">
        <v>1</v>
      </c>
      <c r="K12" s="14"/>
      <c r="L12" s="15">
        <v>1</v>
      </c>
      <c r="M12" s="16">
        <v>1</v>
      </c>
      <c r="N12" s="17"/>
      <c r="O12" s="16"/>
      <c r="P12" s="14">
        <v>-1</v>
      </c>
      <c r="Q12" s="14"/>
      <c r="R12" s="15">
        <v>-1</v>
      </c>
      <c r="S12" s="14">
        <v>-1</v>
      </c>
      <c r="T12" s="15">
        <v>-1</v>
      </c>
      <c r="U12" s="14">
        <v>-1</v>
      </c>
      <c r="V12" s="15">
        <v>-1</v>
      </c>
      <c r="W12" s="14">
        <v>-1</v>
      </c>
      <c r="X12" s="14"/>
      <c r="Y12" s="18">
        <v>-1</v>
      </c>
      <c r="Z12" s="16">
        <v>-1</v>
      </c>
      <c r="AA12" s="17"/>
      <c r="AB12" s="16"/>
      <c r="AC12" s="14">
        <v>-1</v>
      </c>
      <c r="AD12" s="14"/>
      <c r="AE12" s="14"/>
      <c r="AF12" s="14"/>
      <c r="AG12" s="18">
        <v>-1</v>
      </c>
      <c r="AH12" s="16">
        <v>-1</v>
      </c>
      <c r="AI12" s="17"/>
      <c r="AJ12" s="14">
        <v>-1</v>
      </c>
      <c r="AK12" s="14"/>
      <c r="AL12" s="18">
        <v>-1</v>
      </c>
      <c r="AM12" s="16">
        <v>-1</v>
      </c>
      <c r="AN12" s="54"/>
      <c r="AO12" s="14">
        <v>-1</v>
      </c>
      <c r="AP12" s="14"/>
      <c r="AQ12" s="18">
        <v>-1</v>
      </c>
      <c r="AR12" s="16">
        <v>-1</v>
      </c>
      <c r="AS12" s="53"/>
    </row>
    <row r="13" spans="1:45" s="11" customFormat="1" ht="14.25" customHeight="1" thickBot="1" x14ac:dyDescent="0.3">
      <c r="A13" s="19">
        <v>1</v>
      </c>
      <c r="B13" s="20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9</v>
      </c>
      <c r="J13" s="22">
        <v>10</v>
      </c>
      <c r="K13" s="23">
        <v>11</v>
      </c>
      <c r="L13" s="24">
        <v>12</v>
      </c>
      <c r="M13" s="21">
        <v>13</v>
      </c>
      <c r="N13" s="21">
        <v>15</v>
      </c>
      <c r="O13" s="22">
        <v>14</v>
      </c>
      <c r="P13" s="22">
        <v>16</v>
      </c>
      <c r="Q13" s="21">
        <v>17</v>
      </c>
      <c r="R13" s="22">
        <v>18</v>
      </c>
      <c r="S13" s="21">
        <v>19</v>
      </c>
      <c r="T13" s="22">
        <v>20</v>
      </c>
      <c r="U13" s="21">
        <v>21</v>
      </c>
      <c r="V13" s="22">
        <v>22</v>
      </c>
      <c r="W13" s="21">
        <v>23</v>
      </c>
      <c r="X13" s="21">
        <v>24</v>
      </c>
      <c r="Y13" s="22">
        <v>25</v>
      </c>
      <c r="Z13" s="23">
        <v>26</v>
      </c>
      <c r="AA13" s="24">
        <v>28</v>
      </c>
      <c r="AB13" s="23">
        <v>27</v>
      </c>
      <c r="AC13" s="21">
        <v>29</v>
      </c>
      <c r="AD13" s="21">
        <v>30</v>
      </c>
      <c r="AE13" s="21">
        <v>31</v>
      </c>
      <c r="AF13" s="21">
        <v>32</v>
      </c>
      <c r="AG13" s="22">
        <v>33</v>
      </c>
      <c r="AH13" s="23">
        <v>34</v>
      </c>
      <c r="AI13" s="24">
        <v>35</v>
      </c>
      <c r="AJ13" s="21">
        <v>36</v>
      </c>
      <c r="AK13" s="21">
        <v>37</v>
      </c>
      <c r="AL13" s="22">
        <v>38</v>
      </c>
      <c r="AM13" s="23">
        <v>39</v>
      </c>
      <c r="AN13" s="24">
        <v>40</v>
      </c>
      <c r="AO13" s="21">
        <v>41</v>
      </c>
      <c r="AP13" s="21">
        <v>42</v>
      </c>
      <c r="AQ13" s="22">
        <v>43</v>
      </c>
      <c r="AR13" s="23">
        <v>44</v>
      </c>
      <c r="AS13" s="24">
        <v>45</v>
      </c>
    </row>
    <row r="14" spans="1:45" s="63" customFormat="1" ht="24.9" customHeight="1" x14ac:dyDescent="0.3">
      <c r="A14" s="61" t="s">
        <v>3</v>
      </c>
      <c r="B14" s="62">
        <v>88</v>
      </c>
      <c r="C14" s="175">
        <v>6</v>
      </c>
      <c r="D14" s="188"/>
      <c r="E14" s="188"/>
      <c r="F14" s="188"/>
      <c r="G14" s="188"/>
      <c r="H14" s="188"/>
      <c r="I14" s="188"/>
      <c r="J14" s="188"/>
      <c r="K14" s="189"/>
      <c r="L14" s="189"/>
      <c r="M14" s="188"/>
      <c r="N14" s="62">
        <f t="shared" ref="N14:N20" si="0">SUM(D14:M14)</f>
        <v>0</v>
      </c>
      <c r="O14" s="62">
        <v>1</v>
      </c>
      <c r="P14" s="192"/>
      <c r="Q14" s="192"/>
      <c r="R14" s="188"/>
      <c r="S14" s="188"/>
      <c r="T14" s="188"/>
      <c r="U14" s="188"/>
      <c r="V14" s="188"/>
      <c r="W14" s="188"/>
      <c r="X14" s="189"/>
      <c r="Y14" s="189"/>
      <c r="Z14" s="188"/>
      <c r="AA14" s="62">
        <f t="shared" ref="AA14:AA21" si="1">SUM(P14:Z14)</f>
        <v>0</v>
      </c>
      <c r="AB14" s="62">
        <v>1</v>
      </c>
      <c r="AC14" s="188"/>
      <c r="AD14" s="188"/>
      <c r="AE14" s="189"/>
      <c r="AF14" s="189"/>
      <c r="AG14" s="188">
        <f t="shared" ref="AG14:AG19" si="2">AF14-AH14</f>
        <v>0</v>
      </c>
      <c r="AH14" s="189"/>
      <c r="AI14" s="62">
        <f>B14-C14+N14+O14-AA14-AB14</f>
        <v>82</v>
      </c>
      <c r="AJ14" s="193">
        <f t="shared" ref="AJ14:AJ19" si="3">AI14-AK14</f>
        <v>72</v>
      </c>
      <c r="AK14" s="189">
        <v>10</v>
      </c>
      <c r="AL14" s="188">
        <f t="shared" ref="AL14:AL19" si="4">AI14-AM14</f>
        <v>64</v>
      </c>
      <c r="AM14" s="189">
        <v>18</v>
      </c>
      <c r="AN14" s="62">
        <f t="shared" ref="AN14:AN19" si="5">C14-O14+AB14</f>
        <v>6</v>
      </c>
      <c r="AO14" s="195">
        <f t="shared" ref="AO14:AO19" si="6">AN14-AP14</f>
        <v>6</v>
      </c>
      <c r="AP14" s="189"/>
      <c r="AQ14" s="188">
        <f t="shared" ref="AQ14:AQ19" si="7">AN14-AR14</f>
        <v>6</v>
      </c>
      <c r="AR14" s="189"/>
      <c r="AS14" s="62">
        <f t="shared" ref="AS14:AS20" si="8">B14+N14-AA14-AC14-AF14</f>
        <v>88</v>
      </c>
    </row>
    <row r="15" spans="1:45" s="63" customFormat="1" ht="24.9" customHeight="1" x14ac:dyDescent="0.3">
      <c r="A15" s="64" t="s">
        <v>9</v>
      </c>
      <c r="B15" s="65">
        <v>67</v>
      </c>
      <c r="C15" s="176"/>
      <c r="D15" s="196"/>
      <c r="E15" s="196"/>
      <c r="F15" s="196"/>
      <c r="G15" s="196"/>
      <c r="H15" s="196"/>
      <c r="I15" s="196"/>
      <c r="J15" s="197"/>
      <c r="K15" s="198"/>
      <c r="L15" s="199"/>
      <c r="M15" s="196"/>
      <c r="N15" s="65">
        <f t="shared" si="0"/>
        <v>0</v>
      </c>
      <c r="O15" s="65"/>
      <c r="P15" s="202"/>
      <c r="Q15" s="202"/>
      <c r="R15" s="196"/>
      <c r="S15" s="196"/>
      <c r="T15" s="196"/>
      <c r="U15" s="196"/>
      <c r="V15" s="196"/>
      <c r="W15" s="196"/>
      <c r="X15" s="199"/>
      <c r="Y15" s="199"/>
      <c r="Z15" s="196"/>
      <c r="AA15" s="65">
        <f t="shared" si="1"/>
        <v>0</v>
      </c>
      <c r="AB15" s="65"/>
      <c r="AC15" s="196"/>
      <c r="AD15" s="196"/>
      <c r="AE15" s="199"/>
      <c r="AF15" s="199"/>
      <c r="AG15" s="197">
        <f t="shared" si="2"/>
        <v>0</v>
      </c>
      <c r="AH15" s="199"/>
      <c r="AI15" s="65">
        <f>B15-C15+N15+O15-AA15-AB15</f>
        <v>67</v>
      </c>
      <c r="AJ15" s="193">
        <f t="shared" si="3"/>
        <v>53</v>
      </c>
      <c r="AK15" s="199">
        <v>14</v>
      </c>
      <c r="AL15" s="196">
        <f t="shared" si="4"/>
        <v>48</v>
      </c>
      <c r="AM15" s="199">
        <v>19</v>
      </c>
      <c r="AN15" s="65">
        <f t="shared" si="5"/>
        <v>0</v>
      </c>
      <c r="AO15" s="204">
        <f t="shared" si="6"/>
        <v>0</v>
      </c>
      <c r="AP15" s="199"/>
      <c r="AQ15" s="196">
        <f t="shared" si="7"/>
        <v>0</v>
      </c>
      <c r="AR15" s="199">
        <v>0</v>
      </c>
      <c r="AS15" s="65">
        <f t="shared" si="8"/>
        <v>67</v>
      </c>
    </row>
    <row r="16" spans="1:45" s="63" customFormat="1" ht="24.9" customHeight="1" x14ac:dyDescent="0.3">
      <c r="A16" s="64" t="s">
        <v>4</v>
      </c>
      <c r="B16" s="65">
        <v>61</v>
      </c>
      <c r="C16" s="176">
        <v>1</v>
      </c>
      <c r="D16" s="196"/>
      <c r="E16" s="196"/>
      <c r="F16" s="196"/>
      <c r="G16" s="196"/>
      <c r="H16" s="196"/>
      <c r="I16" s="196"/>
      <c r="J16" s="196"/>
      <c r="K16" s="199"/>
      <c r="L16" s="199"/>
      <c r="M16" s="196"/>
      <c r="N16" s="65">
        <f t="shared" si="0"/>
        <v>0</v>
      </c>
      <c r="O16" s="65"/>
      <c r="P16" s="202"/>
      <c r="Q16" s="202"/>
      <c r="R16" s="196"/>
      <c r="S16" s="196"/>
      <c r="T16" s="196"/>
      <c r="U16" s="196"/>
      <c r="V16" s="196"/>
      <c r="W16" s="196"/>
      <c r="X16" s="199"/>
      <c r="Y16" s="199"/>
      <c r="Z16" s="196"/>
      <c r="AA16" s="65">
        <f t="shared" si="1"/>
        <v>0</v>
      </c>
      <c r="AB16" s="65"/>
      <c r="AC16" s="196"/>
      <c r="AD16" s="196"/>
      <c r="AE16" s="199"/>
      <c r="AF16" s="199"/>
      <c r="AG16" s="196">
        <f t="shared" si="2"/>
        <v>0</v>
      </c>
      <c r="AH16" s="199"/>
      <c r="AI16" s="65">
        <f>B16-C16+N16+O16-AA16-AB16</f>
        <v>60</v>
      </c>
      <c r="AJ16" s="193">
        <f t="shared" si="3"/>
        <v>49</v>
      </c>
      <c r="AK16" s="199">
        <v>11</v>
      </c>
      <c r="AL16" s="196">
        <f t="shared" si="4"/>
        <v>43</v>
      </c>
      <c r="AM16" s="199">
        <v>17</v>
      </c>
      <c r="AN16" s="65">
        <f t="shared" si="5"/>
        <v>1</v>
      </c>
      <c r="AO16" s="193">
        <f t="shared" si="6"/>
        <v>1</v>
      </c>
      <c r="AP16" s="196"/>
      <c r="AQ16" s="196">
        <f t="shared" si="7"/>
        <v>1</v>
      </c>
      <c r="AR16" s="199"/>
      <c r="AS16" s="65">
        <f>B16+N16-AA16-AC16-AF16</f>
        <v>61</v>
      </c>
    </row>
    <row r="17" spans="1:45" s="63" customFormat="1" ht="24.9" customHeight="1" x14ac:dyDescent="0.3">
      <c r="A17" s="64" t="s">
        <v>2</v>
      </c>
      <c r="B17" s="65">
        <v>74</v>
      </c>
      <c r="C17" s="176">
        <v>1</v>
      </c>
      <c r="D17" s="196"/>
      <c r="E17" s="196"/>
      <c r="F17" s="196"/>
      <c r="G17" s="196"/>
      <c r="H17" s="196"/>
      <c r="I17" s="196"/>
      <c r="J17" s="196"/>
      <c r="K17" s="199"/>
      <c r="L17" s="199"/>
      <c r="M17" s="196"/>
      <c r="N17" s="65">
        <f t="shared" si="0"/>
        <v>0</v>
      </c>
      <c r="O17" s="65"/>
      <c r="P17" s="202"/>
      <c r="Q17" s="202"/>
      <c r="R17" s="196"/>
      <c r="S17" s="196"/>
      <c r="T17" s="196"/>
      <c r="U17" s="196"/>
      <c r="V17" s="196"/>
      <c r="W17" s="196"/>
      <c r="X17" s="199"/>
      <c r="Y17" s="199"/>
      <c r="Z17" s="196"/>
      <c r="AA17" s="65">
        <f t="shared" si="1"/>
        <v>0</v>
      </c>
      <c r="AB17" s="65"/>
      <c r="AC17" s="196">
        <v>3</v>
      </c>
      <c r="AD17" s="196"/>
      <c r="AE17" s="199">
        <v>3</v>
      </c>
      <c r="AF17" s="199"/>
      <c r="AG17" s="196">
        <f t="shared" si="2"/>
        <v>0</v>
      </c>
      <c r="AH17" s="199"/>
      <c r="AI17" s="65">
        <f>B17-C17+N17+O17-AA17-AB17-AC17-AF17</f>
        <v>70</v>
      </c>
      <c r="AJ17" s="193">
        <f t="shared" si="3"/>
        <v>69</v>
      </c>
      <c r="AK17" s="199">
        <v>1</v>
      </c>
      <c r="AL17" s="196">
        <f t="shared" si="4"/>
        <v>48</v>
      </c>
      <c r="AM17" s="199">
        <v>22</v>
      </c>
      <c r="AN17" s="65">
        <f t="shared" si="5"/>
        <v>1</v>
      </c>
      <c r="AO17" s="193">
        <f t="shared" si="6"/>
        <v>1</v>
      </c>
      <c r="AP17" s="198"/>
      <c r="AQ17" s="196">
        <f t="shared" si="7"/>
        <v>0</v>
      </c>
      <c r="AR17" s="199">
        <v>1</v>
      </c>
      <c r="AS17" s="65">
        <f>B17+N17-AA17-AC17-AF17</f>
        <v>71</v>
      </c>
    </row>
    <row r="18" spans="1:45" s="63" customFormat="1" ht="24.9" customHeight="1" x14ac:dyDescent="0.3">
      <c r="A18" s="256" t="s">
        <v>5</v>
      </c>
      <c r="B18" s="257">
        <v>17</v>
      </c>
      <c r="C18" s="258"/>
      <c r="D18" s="259"/>
      <c r="E18" s="259"/>
      <c r="F18" s="259"/>
      <c r="G18" s="259"/>
      <c r="H18" s="259"/>
      <c r="I18" s="259"/>
      <c r="J18" s="259"/>
      <c r="K18" s="260"/>
      <c r="L18" s="260"/>
      <c r="M18" s="259"/>
      <c r="N18" s="257">
        <f t="shared" si="0"/>
        <v>0</v>
      </c>
      <c r="O18" s="257"/>
      <c r="P18" s="261"/>
      <c r="Q18" s="261"/>
      <c r="R18" s="259"/>
      <c r="S18" s="259"/>
      <c r="T18" s="259"/>
      <c r="U18" s="259"/>
      <c r="V18" s="259"/>
      <c r="W18" s="259"/>
      <c r="X18" s="260"/>
      <c r="Y18" s="260"/>
      <c r="Z18" s="259"/>
      <c r="AA18" s="257">
        <f t="shared" si="1"/>
        <v>0</v>
      </c>
      <c r="AB18" s="257"/>
      <c r="AC18" s="259"/>
      <c r="AD18" s="259"/>
      <c r="AE18" s="260"/>
      <c r="AF18" s="260"/>
      <c r="AG18" s="259">
        <f t="shared" si="2"/>
        <v>0</v>
      </c>
      <c r="AH18" s="260"/>
      <c r="AI18" s="257">
        <f>B18-C18+N18+O18-AA18-AB18-AC18-AF18</f>
        <v>17</v>
      </c>
      <c r="AJ18" s="262">
        <f t="shared" si="3"/>
        <v>17</v>
      </c>
      <c r="AK18" s="260"/>
      <c r="AL18" s="259">
        <f t="shared" si="4"/>
        <v>16</v>
      </c>
      <c r="AM18" s="260">
        <v>1</v>
      </c>
      <c r="AN18" s="257">
        <f t="shared" si="5"/>
        <v>0</v>
      </c>
      <c r="AO18" s="262">
        <f t="shared" si="6"/>
        <v>0</v>
      </c>
      <c r="AP18" s="260"/>
      <c r="AQ18" s="259">
        <f t="shared" si="7"/>
        <v>0</v>
      </c>
      <c r="AR18" s="260"/>
      <c r="AS18" s="257">
        <f>B18+N18-AA18-AC18-AF18</f>
        <v>17</v>
      </c>
    </row>
    <row r="19" spans="1:45" s="63" customFormat="1" ht="24.9" customHeight="1" x14ac:dyDescent="0.3">
      <c r="A19" s="263" t="s">
        <v>6</v>
      </c>
      <c r="B19" s="65">
        <v>8</v>
      </c>
      <c r="C19" s="202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65">
        <f t="shared" si="0"/>
        <v>0</v>
      </c>
      <c r="O19" s="65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65">
        <f t="shared" si="1"/>
        <v>0</v>
      </c>
      <c r="AB19" s="65"/>
      <c r="AC19" s="196"/>
      <c r="AD19" s="196">
        <f>AC19-AE19</f>
        <v>0</v>
      </c>
      <c r="AE19" s="196"/>
      <c r="AF19" s="196"/>
      <c r="AG19" s="196">
        <f t="shared" si="2"/>
        <v>0</v>
      </c>
      <c r="AH19" s="196"/>
      <c r="AI19" s="65">
        <f>B19-C19+N19+O19-AA19-AB19-AC19-AF19</f>
        <v>8</v>
      </c>
      <c r="AJ19" s="196">
        <f t="shared" si="3"/>
        <v>8</v>
      </c>
      <c r="AK19" s="196"/>
      <c r="AL19" s="196">
        <f t="shared" si="4"/>
        <v>8</v>
      </c>
      <c r="AM19" s="196"/>
      <c r="AN19" s="65">
        <f t="shared" si="5"/>
        <v>0</v>
      </c>
      <c r="AO19" s="196">
        <f t="shared" si="6"/>
        <v>0</v>
      </c>
      <c r="AP19" s="196"/>
      <c r="AQ19" s="196">
        <f t="shared" si="7"/>
        <v>0</v>
      </c>
      <c r="AR19" s="196"/>
      <c r="AS19" s="65">
        <f t="shared" si="8"/>
        <v>8</v>
      </c>
    </row>
    <row r="20" spans="1:45" s="63" customFormat="1" ht="24.9" customHeight="1" thickBot="1" x14ac:dyDescent="0.35">
      <c r="A20" s="265" t="s">
        <v>144</v>
      </c>
      <c r="B20" s="257">
        <v>1</v>
      </c>
      <c r="C20" s="261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7">
        <f t="shared" si="0"/>
        <v>0</v>
      </c>
      <c r="O20" s="257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7">
        <f t="shared" si="1"/>
        <v>0</v>
      </c>
      <c r="AB20" s="257"/>
      <c r="AC20" s="259"/>
      <c r="AD20" s="259"/>
      <c r="AE20" s="259"/>
      <c r="AF20" s="259"/>
      <c r="AG20" s="259"/>
      <c r="AH20" s="259"/>
      <c r="AI20" s="257">
        <v>1</v>
      </c>
      <c r="AJ20" s="259"/>
      <c r="AK20" s="259">
        <v>1</v>
      </c>
      <c r="AL20" s="259">
        <v>1</v>
      </c>
      <c r="AM20" s="259"/>
      <c r="AN20" s="257"/>
      <c r="AO20" s="259"/>
      <c r="AP20" s="259"/>
      <c r="AQ20" s="259"/>
      <c r="AR20" s="259"/>
      <c r="AS20" s="257">
        <f t="shared" si="8"/>
        <v>1</v>
      </c>
    </row>
    <row r="21" spans="1:45" s="264" customFormat="1" ht="28.5" customHeight="1" thickBot="1" x14ac:dyDescent="0.3">
      <c r="A21" s="266" t="s">
        <v>7</v>
      </c>
      <c r="B21" s="267">
        <f>SUM(B14:B20)</f>
        <v>316</v>
      </c>
      <c r="C21" s="268">
        <f t="shared" ref="C21:AS21" si="9">SUM(C14:C20)</f>
        <v>8</v>
      </c>
      <c r="D21" s="269">
        <f t="shared" si="9"/>
        <v>0</v>
      </c>
      <c r="E21" s="269">
        <f t="shared" si="9"/>
        <v>0</v>
      </c>
      <c r="F21" s="269">
        <f t="shared" si="9"/>
        <v>0</v>
      </c>
      <c r="G21" s="269">
        <f t="shared" si="9"/>
        <v>0</v>
      </c>
      <c r="H21" s="269">
        <f t="shared" si="9"/>
        <v>0</v>
      </c>
      <c r="I21" s="269">
        <f t="shared" si="9"/>
        <v>0</v>
      </c>
      <c r="J21" s="269">
        <f t="shared" si="9"/>
        <v>0</v>
      </c>
      <c r="K21" s="269">
        <f t="shared" si="9"/>
        <v>0</v>
      </c>
      <c r="L21" s="269">
        <f t="shared" si="9"/>
        <v>0</v>
      </c>
      <c r="M21" s="269">
        <f t="shared" si="9"/>
        <v>0</v>
      </c>
      <c r="N21" s="267">
        <f t="shared" si="9"/>
        <v>0</v>
      </c>
      <c r="O21" s="267">
        <f t="shared" si="9"/>
        <v>1</v>
      </c>
      <c r="P21" s="269">
        <f t="shared" si="9"/>
        <v>0</v>
      </c>
      <c r="Q21" s="269">
        <f t="shared" si="9"/>
        <v>0</v>
      </c>
      <c r="R21" s="269">
        <f t="shared" si="9"/>
        <v>0</v>
      </c>
      <c r="S21" s="269">
        <f t="shared" si="9"/>
        <v>0</v>
      </c>
      <c r="T21" s="269">
        <f t="shared" si="9"/>
        <v>0</v>
      </c>
      <c r="U21" s="269">
        <f t="shared" si="9"/>
        <v>0</v>
      </c>
      <c r="V21" s="269">
        <f t="shared" si="9"/>
        <v>0</v>
      </c>
      <c r="W21" s="269">
        <f t="shared" si="9"/>
        <v>0</v>
      </c>
      <c r="X21" s="269">
        <f t="shared" si="9"/>
        <v>0</v>
      </c>
      <c r="Y21" s="269">
        <f t="shared" si="9"/>
        <v>0</v>
      </c>
      <c r="Z21" s="269">
        <f t="shared" si="9"/>
        <v>0</v>
      </c>
      <c r="AA21" s="267">
        <f t="shared" si="1"/>
        <v>0</v>
      </c>
      <c r="AB21" s="267">
        <f t="shared" si="9"/>
        <v>1</v>
      </c>
      <c r="AC21" s="269">
        <f t="shared" si="9"/>
        <v>3</v>
      </c>
      <c r="AD21" s="269">
        <f t="shared" si="9"/>
        <v>0</v>
      </c>
      <c r="AE21" s="269">
        <f t="shared" si="9"/>
        <v>3</v>
      </c>
      <c r="AF21" s="269">
        <f t="shared" si="9"/>
        <v>0</v>
      </c>
      <c r="AG21" s="269">
        <f t="shared" si="9"/>
        <v>0</v>
      </c>
      <c r="AH21" s="269">
        <f t="shared" si="9"/>
        <v>0</v>
      </c>
      <c r="AI21" s="267">
        <f t="shared" si="9"/>
        <v>305</v>
      </c>
      <c r="AJ21" s="269">
        <f t="shared" si="9"/>
        <v>268</v>
      </c>
      <c r="AK21" s="269">
        <f t="shared" si="9"/>
        <v>37</v>
      </c>
      <c r="AL21" s="269">
        <f t="shared" si="9"/>
        <v>228</v>
      </c>
      <c r="AM21" s="269">
        <f t="shared" si="9"/>
        <v>77</v>
      </c>
      <c r="AN21" s="267">
        <f t="shared" si="9"/>
        <v>8</v>
      </c>
      <c r="AO21" s="269">
        <f t="shared" si="9"/>
        <v>8</v>
      </c>
      <c r="AP21" s="269">
        <f t="shared" si="9"/>
        <v>0</v>
      </c>
      <c r="AQ21" s="269">
        <f t="shared" si="9"/>
        <v>7</v>
      </c>
      <c r="AR21" s="269">
        <f t="shared" si="9"/>
        <v>1</v>
      </c>
      <c r="AS21" s="267">
        <f t="shared" si="9"/>
        <v>313</v>
      </c>
    </row>
    <row r="22" spans="1:4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8" x14ac:dyDescent="0.25">
      <c r="A23" s="1"/>
      <c r="B23" s="25"/>
      <c r="C23" s="2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3.8" x14ac:dyDescent="0.25">
      <c r="A24" s="1"/>
      <c r="B24" s="25" t="s">
        <v>128</v>
      </c>
      <c r="C24" s="1"/>
      <c r="D24" s="1"/>
      <c r="E24" s="1"/>
      <c r="F24" s="1"/>
      <c r="G24" s="1"/>
      <c r="H24" s="1"/>
      <c r="I24" s="1"/>
      <c r="J24" s="1"/>
      <c r="K24" s="1"/>
      <c r="L24" s="1" t="s">
        <v>129</v>
      </c>
      <c r="M24" s="1"/>
      <c r="N24" s="1"/>
      <c r="O24" s="1"/>
      <c r="P24" s="1"/>
      <c r="Q24" s="1"/>
      <c r="R24" s="1"/>
      <c r="S24" s="1"/>
      <c r="T24" s="1"/>
      <c r="U24" s="25"/>
      <c r="V24" s="1"/>
      <c r="W24" s="1"/>
      <c r="X24" s="1"/>
      <c r="Y24" s="1"/>
      <c r="Z24" s="1"/>
      <c r="AA24" s="1"/>
      <c r="AB24" s="25" t="s">
        <v>124</v>
      </c>
      <c r="AC24" s="1"/>
      <c r="AD24" s="1"/>
      <c r="AE24" s="1"/>
      <c r="AF24" s="1"/>
      <c r="AG24" s="1"/>
      <c r="AH24" s="1"/>
      <c r="AI24" s="1"/>
      <c r="AJ24" s="1"/>
      <c r="AK24" s="1" t="s">
        <v>31</v>
      </c>
      <c r="AL24" s="1"/>
      <c r="AM24" s="1"/>
    </row>
    <row r="25" spans="1:45" s="26" customFormat="1" ht="13.8" x14ac:dyDescent="0.25"/>
    <row r="26" spans="1:45" s="26" customFormat="1" ht="13.8" x14ac:dyDescent="0.25"/>
    <row r="27" spans="1:45" s="26" customFormat="1" ht="13.8" x14ac:dyDescent="0.25"/>
    <row r="32" spans="1:45" x14ac:dyDescent="0.25"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9:20" x14ac:dyDescent="0.25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9:20" x14ac:dyDescent="0.25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9:20" x14ac:dyDescent="0.25"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9:20" x14ac:dyDescent="0.25">
      <c r="I36" s="28"/>
      <c r="J36" s="28"/>
      <c r="K36" s="28"/>
      <c r="L36" s="28"/>
      <c r="M36" s="31"/>
      <c r="N36" s="28"/>
      <c r="O36" s="31"/>
      <c r="P36" s="28"/>
      <c r="Q36" s="28"/>
      <c r="R36" s="28"/>
      <c r="S36" s="28"/>
      <c r="T36" s="28"/>
    </row>
    <row r="37" spans="9:20" x14ac:dyDescent="0.2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9:20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9:20" x14ac:dyDescent="0.25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9:20" x14ac:dyDescent="0.25"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9:20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spans="9:20" x14ac:dyDescent="0.25"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53" spans="7:7" x14ac:dyDescent="0.25">
      <c r="G53" s="30"/>
    </row>
    <row r="65" spans="6:6" x14ac:dyDescent="0.25">
      <c r="F65" s="29"/>
    </row>
    <row r="66" spans="6:6" x14ac:dyDescent="0.25">
      <c r="F66" s="29"/>
    </row>
    <row r="67" spans="6:6" x14ac:dyDescent="0.25">
      <c r="F67" s="29"/>
    </row>
    <row r="68" spans="6:6" x14ac:dyDescent="0.25">
      <c r="F68" s="29"/>
    </row>
    <row r="69" spans="6:6" x14ac:dyDescent="0.25">
      <c r="F69" s="29"/>
    </row>
    <row r="70" spans="6:6" x14ac:dyDescent="0.25">
      <c r="F70" s="29"/>
    </row>
    <row r="71" spans="6:6" x14ac:dyDescent="0.25">
      <c r="F71" s="29"/>
    </row>
    <row r="72" spans="6:6" x14ac:dyDescent="0.25">
      <c r="F72" s="29"/>
    </row>
    <row r="73" spans="6:6" x14ac:dyDescent="0.25">
      <c r="F73" s="29"/>
    </row>
    <row r="81" spans="14:14" x14ac:dyDescent="0.25">
      <c r="N81" s="30"/>
    </row>
  </sheetData>
  <mergeCells count="26">
    <mergeCell ref="P9:V10"/>
    <mergeCell ref="A5:AR5"/>
    <mergeCell ref="A6:AR6"/>
    <mergeCell ref="A7:AR7"/>
    <mergeCell ref="AA9:AA11"/>
    <mergeCell ref="AI9:AI11"/>
    <mergeCell ref="J9:M9"/>
    <mergeCell ref="A9:A11"/>
    <mergeCell ref="B9:B11"/>
    <mergeCell ref="D9:I10"/>
    <mergeCell ref="J10:M10"/>
    <mergeCell ref="N9:N11"/>
    <mergeCell ref="C9:C11"/>
    <mergeCell ref="W9:Z9"/>
    <mergeCell ref="O9:O11"/>
    <mergeCell ref="AB9:AB11"/>
    <mergeCell ref="W10:Z10"/>
    <mergeCell ref="AS9:AS11"/>
    <mergeCell ref="AC9:AH9"/>
    <mergeCell ref="AC10:AC11"/>
    <mergeCell ref="AF10:AF11"/>
    <mergeCell ref="AD10:AE10"/>
    <mergeCell ref="AG10:AH10"/>
    <mergeCell ref="AN9:AN11"/>
    <mergeCell ref="AJ9:AM10"/>
    <mergeCell ref="AO9:AR10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F61"/>
  <sheetViews>
    <sheetView topLeftCell="A28" zoomScale="85" zoomScaleNormal="85" zoomScalePageLayoutView="55" workbookViewId="0">
      <selection activeCell="K51" sqref="K51:O51"/>
    </sheetView>
  </sheetViews>
  <sheetFormatPr defaultColWidth="9.109375" defaultRowHeight="13.2" x14ac:dyDescent="0.25"/>
  <cols>
    <col min="1" max="1" width="5.5546875" style="67" customWidth="1"/>
    <col min="2" max="2" width="19.5546875" style="67" customWidth="1"/>
    <col min="3" max="3" width="21.33203125" style="67" customWidth="1"/>
    <col min="4" max="5" width="5.6640625" style="67" customWidth="1"/>
    <col min="6" max="6" width="19" style="67" customWidth="1"/>
    <col min="7" max="7" width="21.88671875" style="67" customWidth="1"/>
    <col min="8" max="8" width="7.109375" style="67" customWidth="1"/>
    <col min="9" max="9" width="5.44140625" style="67" customWidth="1"/>
    <col min="10" max="10" width="18.44140625" style="67" customWidth="1"/>
    <col min="11" max="11" width="23.5546875" style="67" customWidth="1"/>
    <col min="12" max="13" width="5.6640625" style="67" customWidth="1"/>
    <col min="14" max="14" width="19.109375" style="67" customWidth="1"/>
    <col min="15" max="15" width="20" style="67" customWidth="1"/>
    <col min="16" max="16" width="8.5546875" style="67" customWidth="1"/>
    <col min="17" max="17" width="3" style="67" customWidth="1"/>
    <col min="18" max="18" width="15.33203125" style="67" customWidth="1"/>
    <col min="19" max="19" width="7.5546875" style="67" bestFit="1" customWidth="1"/>
    <col min="20" max="16384" width="9.109375" style="67"/>
  </cols>
  <sheetData>
    <row r="1" spans="1:20" ht="20.100000000000001" customHeight="1" thickBot="1" x14ac:dyDescent="0.35">
      <c r="A1" s="482" t="s">
        <v>26</v>
      </c>
      <c r="B1" s="483"/>
      <c r="C1" s="483"/>
      <c r="D1" s="483"/>
      <c r="E1" s="483"/>
      <c r="F1" s="483"/>
      <c r="G1" s="483"/>
      <c r="H1" s="484"/>
      <c r="I1" s="482" t="s">
        <v>27</v>
      </c>
      <c r="J1" s="483"/>
      <c r="K1" s="483"/>
      <c r="L1" s="483"/>
      <c r="M1" s="483"/>
      <c r="N1" s="483"/>
      <c r="O1" s="483"/>
      <c r="P1" s="484"/>
    </row>
    <row r="2" spans="1:20" ht="31.8" thickBot="1" x14ac:dyDescent="0.3">
      <c r="A2" s="68" t="s">
        <v>0</v>
      </c>
      <c r="B2" s="69" t="s">
        <v>10</v>
      </c>
      <c r="C2" s="69" t="s">
        <v>18</v>
      </c>
      <c r="D2" s="69" t="s">
        <v>48</v>
      </c>
      <c r="E2" s="69" t="s">
        <v>80</v>
      </c>
      <c r="F2" s="69" t="s">
        <v>81</v>
      </c>
      <c r="G2" s="70" t="s">
        <v>19</v>
      </c>
      <c r="H2" s="109" t="s">
        <v>7</v>
      </c>
      <c r="I2" s="108" t="s">
        <v>0</v>
      </c>
      <c r="J2" s="107" t="s">
        <v>10</v>
      </c>
      <c r="K2" s="69" t="s">
        <v>18</v>
      </c>
      <c r="L2" s="69" t="s">
        <v>48</v>
      </c>
      <c r="M2" s="69" t="s">
        <v>80</v>
      </c>
      <c r="N2" s="69" t="s">
        <v>81</v>
      </c>
      <c r="O2" s="70" t="s">
        <v>19</v>
      </c>
      <c r="P2" s="109" t="s">
        <v>7</v>
      </c>
    </row>
    <row r="3" spans="1:20" ht="12.75" customHeight="1" x14ac:dyDescent="0.25">
      <c r="A3" s="481" t="s">
        <v>3</v>
      </c>
      <c r="B3" s="75"/>
      <c r="C3" s="76"/>
      <c r="D3" s="77"/>
      <c r="E3" s="77"/>
      <c r="F3" s="76"/>
      <c r="G3" s="83"/>
      <c r="H3" s="481"/>
      <c r="I3" s="481" t="s">
        <v>3</v>
      </c>
      <c r="J3" s="75"/>
      <c r="K3" s="76"/>
      <c r="L3" s="77"/>
      <c r="M3" s="77"/>
      <c r="N3" s="76"/>
      <c r="O3" s="83"/>
      <c r="P3" s="481"/>
    </row>
    <row r="4" spans="1:20" ht="12.75" customHeight="1" x14ac:dyDescent="0.25">
      <c r="A4" s="480"/>
      <c r="B4" s="78"/>
      <c r="C4" s="72"/>
      <c r="D4" s="73"/>
      <c r="E4" s="73"/>
      <c r="F4" s="72"/>
      <c r="G4" s="74"/>
      <c r="H4" s="480"/>
      <c r="I4" s="480"/>
      <c r="J4" s="78"/>
      <c r="K4" s="72"/>
      <c r="L4" s="73"/>
      <c r="M4" s="73"/>
      <c r="N4" s="72"/>
      <c r="O4" s="74"/>
      <c r="P4" s="480"/>
    </row>
    <row r="5" spans="1:20" ht="12.75" customHeight="1" x14ac:dyDescent="0.25">
      <c r="A5" s="480"/>
      <c r="B5" s="78"/>
      <c r="C5" s="72"/>
      <c r="D5" s="73"/>
      <c r="E5" s="73"/>
      <c r="F5" s="72"/>
      <c r="G5" s="74"/>
      <c r="H5" s="480"/>
      <c r="I5" s="480"/>
      <c r="J5" s="78"/>
      <c r="K5" s="72"/>
      <c r="L5" s="73"/>
      <c r="M5" s="73"/>
      <c r="N5" s="72"/>
      <c r="O5" s="74"/>
      <c r="P5" s="480"/>
    </row>
    <row r="6" spans="1:20" ht="12.75" customHeight="1" x14ac:dyDescent="0.25">
      <c r="A6" s="480"/>
      <c r="B6" s="78"/>
      <c r="C6" s="72"/>
      <c r="D6" s="73"/>
      <c r="E6" s="73"/>
      <c r="F6" s="72"/>
      <c r="G6" s="74"/>
      <c r="H6" s="480"/>
      <c r="I6" s="480"/>
      <c r="J6" s="78"/>
      <c r="K6" s="72"/>
      <c r="L6" s="73"/>
      <c r="M6" s="73"/>
      <c r="N6" s="72"/>
      <c r="O6" s="74"/>
      <c r="P6" s="480"/>
    </row>
    <row r="7" spans="1:20" ht="12.75" customHeight="1" x14ac:dyDescent="0.25">
      <c r="A7" s="480"/>
      <c r="B7" s="78"/>
      <c r="C7" s="72"/>
      <c r="D7" s="73"/>
      <c r="E7" s="73"/>
      <c r="F7" s="72"/>
      <c r="G7" s="74"/>
      <c r="H7" s="480"/>
      <c r="I7" s="480"/>
      <c r="J7" s="78"/>
      <c r="K7" s="72"/>
      <c r="L7" s="73"/>
      <c r="M7" s="73"/>
      <c r="N7" s="72"/>
      <c r="O7" s="74"/>
      <c r="P7" s="480"/>
    </row>
    <row r="8" spans="1:20" ht="12.75" customHeight="1" x14ac:dyDescent="0.25">
      <c r="A8" s="480"/>
      <c r="B8" s="78"/>
      <c r="C8" s="72"/>
      <c r="D8" s="73"/>
      <c r="E8" s="73"/>
      <c r="F8" s="72"/>
      <c r="G8" s="74"/>
      <c r="H8" s="480"/>
      <c r="I8" s="480"/>
      <c r="J8" s="78"/>
      <c r="K8" s="72"/>
      <c r="L8" s="73"/>
      <c r="M8" s="73"/>
      <c r="N8" s="72"/>
      <c r="O8" s="74"/>
      <c r="P8" s="480"/>
    </row>
    <row r="9" spans="1:20" ht="12.75" customHeight="1" x14ac:dyDescent="0.25">
      <c r="A9" s="480"/>
      <c r="B9" s="78"/>
      <c r="C9" s="72"/>
      <c r="D9" s="73"/>
      <c r="E9" s="73"/>
      <c r="F9" s="72"/>
      <c r="G9" s="74"/>
      <c r="H9" s="480"/>
      <c r="I9" s="480"/>
      <c r="J9" s="78"/>
      <c r="K9" s="72"/>
      <c r="L9" s="73"/>
      <c r="M9" s="73"/>
      <c r="N9" s="72"/>
      <c r="O9" s="74"/>
      <c r="P9" s="480"/>
    </row>
    <row r="10" spans="1:20" ht="12.75" customHeight="1" x14ac:dyDescent="0.25">
      <c r="A10" s="480"/>
      <c r="B10" s="78"/>
      <c r="C10" s="72"/>
      <c r="D10" s="73"/>
      <c r="E10" s="73"/>
      <c r="F10" s="72"/>
      <c r="G10" s="74"/>
      <c r="H10" s="480"/>
      <c r="I10" s="480"/>
      <c r="J10" s="78"/>
      <c r="K10" s="72"/>
      <c r="L10" s="73"/>
      <c r="M10" s="73"/>
      <c r="N10" s="72"/>
      <c r="O10" s="74"/>
      <c r="P10" s="480"/>
    </row>
    <row r="11" spans="1:20" ht="12.75" customHeight="1" thickBot="1" x14ac:dyDescent="0.3">
      <c r="A11" s="485"/>
      <c r="B11" s="234"/>
      <c r="C11" s="172"/>
      <c r="D11" s="141"/>
      <c r="E11" s="141"/>
      <c r="F11" s="172"/>
      <c r="G11" s="149"/>
      <c r="H11" s="485"/>
      <c r="I11" s="485"/>
      <c r="J11" s="234"/>
      <c r="K11" s="172"/>
      <c r="L11" s="141"/>
      <c r="M11" s="141"/>
      <c r="N11" s="172"/>
      <c r="O11" s="149"/>
      <c r="P11" s="485"/>
    </row>
    <row r="12" spans="1:20" s="79" customFormat="1" ht="14.25" customHeight="1" x14ac:dyDescent="0.25">
      <c r="A12" s="480" t="s">
        <v>9</v>
      </c>
      <c r="B12" s="78"/>
      <c r="C12" s="72"/>
      <c r="D12" s="73"/>
      <c r="E12" s="73"/>
      <c r="F12" s="72"/>
      <c r="G12" s="74"/>
      <c r="H12" s="480"/>
      <c r="I12" s="480" t="s">
        <v>4</v>
      </c>
      <c r="J12" s="78"/>
      <c r="K12" s="72"/>
      <c r="L12" s="73"/>
      <c r="M12" s="73"/>
      <c r="N12" s="72"/>
      <c r="O12" s="74"/>
      <c r="P12" s="480"/>
      <c r="T12" s="80"/>
    </row>
    <row r="13" spans="1:20" s="79" customFormat="1" ht="14.25" customHeight="1" x14ac:dyDescent="0.25">
      <c r="A13" s="480"/>
      <c r="B13" s="78"/>
      <c r="C13" s="72"/>
      <c r="D13" s="73"/>
      <c r="E13" s="73"/>
      <c r="F13" s="72"/>
      <c r="G13" s="74"/>
      <c r="H13" s="480"/>
      <c r="I13" s="480"/>
      <c r="J13" s="78"/>
      <c r="K13" s="72"/>
      <c r="L13" s="73"/>
      <c r="M13" s="73"/>
      <c r="N13" s="72"/>
      <c r="O13" s="74"/>
      <c r="P13" s="480"/>
      <c r="T13" s="80"/>
    </row>
    <row r="14" spans="1:20" s="79" customFormat="1" ht="13.95" customHeight="1" x14ac:dyDescent="0.25">
      <c r="A14" s="480"/>
      <c r="B14" s="78"/>
      <c r="C14" s="72"/>
      <c r="D14" s="73"/>
      <c r="E14" s="73"/>
      <c r="F14" s="72"/>
      <c r="G14" s="74"/>
      <c r="H14" s="480"/>
      <c r="I14" s="480"/>
      <c r="J14" s="78"/>
      <c r="K14" s="72"/>
      <c r="L14" s="73"/>
      <c r="M14" s="73"/>
      <c r="N14" s="72"/>
      <c r="O14" s="74"/>
      <c r="P14" s="480"/>
      <c r="T14" s="80"/>
    </row>
    <row r="15" spans="1:20" s="79" customFormat="1" ht="14.25" customHeight="1" x14ac:dyDescent="0.25">
      <c r="A15" s="480"/>
      <c r="B15" s="78"/>
      <c r="C15" s="72"/>
      <c r="D15" s="73"/>
      <c r="E15" s="73"/>
      <c r="F15" s="72"/>
      <c r="G15" s="74"/>
      <c r="H15" s="480"/>
      <c r="I15" s="480"/>
      <c r="J15" s="78"/>
      <c r="K15" s="72"/>
      <c r="L15" s="73"/>
      <c r="M15" s="73"/>
      <c r="N15" s="72"/>
      <c r="O15" s="74"/>
      <c r="P15" s="480"/>
      <c r="T15" s="80"/>
    </row>
    <row r="16" spans="1:20" s="79" customFormat="1" ht="14.25" customHeight="1" x14ac:dyDescent="0.25">
      <c r="A16" s="480"/>
      <c r="B16" s="78"/>
      <c r="C16" s="72"/>
      <c r="D16" s="73"/>
      <c r="E16" s="73"/>
      <c r="F16" s="72"/>
      <c r="G16" s="74"/>
      <c r="H16" s="480"/>
      <c r="I16" s="480"/>
      <c r="J16" s="78"/>
      <c r="K16" s="72"/>
      <c r="L16" s="73"/>
      <c r="M16" s="73"/>
      <c r="N16" s="72"/>
      <c r="O16" s="74"/>
      <c r="P16" s="480"/>
      <c r="T16" s="80"/>
    </row>
    <row r="17" spans="1:188" s="79" customFormat="1" ht="14.25" customHeight="1" x14ac:dyDescent="0.25">
      <c r="A17" s="480"/>
      <c r="B17" s="78"/>
      <c r="C17" s="72"/>
      <c r="D17" s="73"/>
      <c r="E17" s="73"/>
      <c r="F17" s="72"/>
      <c r="G17" s="74"/>
      <c r="H17" s="480"/>
      <c r="I17" s="480"/>
      <c r="J17" s="78"/>
      <c r="K17" s="72"/>
      <c r="L17" s="73"/>
      <c r="M17" s="73"/>
      <c r="N17" s="72"/>
      <c r="O17" s="74"/>
      <c r="P17" s="480"/>
      <c r="T17" s="80"/>
    </row>
    <row r="18" spans="1:188" s="79" customFormat="1" ht="14.25" customHeight="1" x14ac:dyDescent="0.25">
      <c r="A18" s="480"/>
      <c r="B18" s="78"/>
      <c r="C18" s="72"/>
      <c r="D18" s="73"/>
      <c r="E18" s="73"/>
      <c r="F18" s="72"/>
      <c r="G18" s="74"/>
      <c r="H18" s="480"/>
      <c r="I18" s="480"/>
      <c r="J18" s="78"/>
      <c r="K18" s="72"/>
      <c r="L18" s="86"/>
      <c r="M18" s="86"/>
      <c r="N18" s="90"/>
      <c r="O18" s="74"/>
      <c r="P18" s="480"/>
      <c r="T18" s="80"/>
    </row>
    <row r="19" spans="1:188" s="79" customFormat="1" ht="14.25" customHeight="1" thickBot="1" x14ac:dyDescent="0.3">
      <c r="A19" s="480"/>
      <c r="B19" s="78"/>
      <c r="C19" s="72"/>
      <c r="D19" s="73"/>
      <c r="E19" s="73"/>
      <c r="F19" s="72"/>
      <c r="G19" s="149"/>
      <c r="H19" s="480"/>
      <c r="I19" s="480"/>
      <c r="J19" s="234"/>
      <c r="K19" s="172"/>
      <c r="L19" s="145"/>
      <c r="M19" s="145"/>
      <c r="N19" s="93"/>
      <c r="O19" s="149"/>
      <c r="P19" s="480"/>
      <c r="T19" s="80"/>
    </row>
    <row r="20" spans="1:188" ht="12.75" customHeight="1" x14ac:dyDescent="0.25">
      <c r="A20" s="481" t="s">
        <v>4</v>
      </c>
      <c r="B20" s="75"/>
      <c r="C20" s="76"/>
      <c r="D20" s="77"/>
      <c r="E20" s="77"/>
      <c r="F20" s="76"/>
      <c r="G20" s="83"/>
      <c r="H20" s="481"/>
      <c r="I20" s="481" t="s">
        <v>4</v>
      </c>
      <c r="J20" s="233"/>
      <c r="K20" s="76"/>
      <c r="L20" s="85"/>
      <c r="M20" s="85"/>
      <c r="N20" s="91"/>
      <c r="O20" s="83"/>
      <c r="P20" s="481"/>
    </row>
    <row r="21" spans="1:188" ht="12.75" customHeight="1" x14ac:dyDescent="0.25">
      <c r="A21" s="480"/>
      <c r="B21" s="125"/>
      <c r="C21" s="72"/>
      <c r="D21" s="214"/>
      <c r="E21" s="73"/>
      <c r="F21" s="72"/>
      <c r="G21" s="74"/>
      <c r="H21" s="480"/>
      <c r="I21" s="480"/>
      <c r="J21" s="78"/>
      <c r="K21" s="72"/>
      <c r="L21" s="86"/>
      <c r="M21" s="86"/>
      <c r="N21" s="90"/>
      <c r="O21" s="74"/>
      <c r="P21" s="480"/>
    </row>
    <row r="22" spans="1:188" ht="12.75" customHeight="1" x14ac:dyDescent="0.25">
      <c r="A22" s="480"/>
      <c r="B22" s="78"/>
      <c r="C22" s="72"/>
      <c r="D22" s="73"/>
      <c r="E22" s="73"/>
      <c r="F22" s="72"/>
      <c r="G22" s="74"/>
      <c r="H22" s="480"/>
      <c r="I22" s="480"/>
      <c r="J22" s="78"/>
      <c r="K22" s="72"/>
      <c r="L22" s="86"/>
      <c r="M22" s="86"/>
      <c r="N22" s="90"/>
      <c r="O22" s="74"/>
      <c r="P22" s="480"/>
    </row>
    <row r="23" spans="1:188" ht="12.75" customHeight="1" x14ac:dyDescent="0.25">
      <c r="A23" s="480"/>
      <c r="B23" s="78"/>
      <c r="C23" s="72"/>
      <c r="D23" s="73"/>
      <c r="E23" s="73"/>
      <c r="F23" s="72"/>
      <c r="G23" s="74"/>
      <c r="H23" s="480"/>
      <c r="I23" s="480"/>
      <c r="J23" s="78"/>
      <c r="K23" s="72"/>
      <c r="L23" s="86"/>
      <c r="M23" s="86"/>
      <c r="N23" s="90"/>
      <c r="O23" s="74"/>
      <c r="P23" s="480"/>
    </row>
    <row r="24" spans="1:188" ht="12.75" customHeight="1" x14ac:dyDescent="0.25">
      <c r="A24" s="480"/>
      <c r="B24" s="78"/>
      <c r="C24" s="72"/>
      <c r="D24" s="73"/>
      <c r="E24" s="73"/>
      <c r="F24" s="72"/>
      <c r="G24" s="74"/>
      <c r="H24" s="480"/>
      <c r="I24" s="480"/>
      <c r="J24" s="78"/>
      <c r="K24" s="72"/>
      <c r="L24" s="86"/>
      <c r="M24" s="86"/>
      <c r="N24" s="90"/>
      <c r="O24" s="74"/>
      <c r="P24" s="480"/>
    </row>
    <row r="25" spans="1:188" ht="12.75" customHeight="1" x14ac:dyDescent="0.25">
      <c r="A25" s="480"/>
      <c r="B25" s="78"/>
      <c r="C25" s="72"/>
      <c r="D25" s="86"/>
      <c r="E25" s="86"/>
      <c r="F25" s="90"/>
      <c r="G25" s="74"/>
      <c r="H25" s="480"/>
      <c r="I25" s="480"/>
      <c r="J25" s="78"/>
      <c r="K25" s="72"/>
      <c r="L25" s="86"/>
      <c r="M25" s="86"/>
      <c r="N25" s="90"/>
      <c r="O25" s="74"/>
      <c r="P25" s="480"/>
    </row>
    <row r="26" spans="1:188" ht="12.75" customHeight="1" x14ac:dyDescent="0.25">
      <c r="A26" s="480"/>
      <c r="B26" s="78"/>
      <c r="C26" s="72"/>
      <c r="D26" s="73"/>
      <c r="E26" s="73"/>
      <c r="F26" s="72"/>
      <c r="G26" s="74"/>
      <c r="H26" s="480"/>
      <c r="I26" s="480"/>
      <c r="J26" s="78"/>
      <c r="K26" s="72"/>
      <c r="L26" s="86"/>
      <c r="M26" s="86"/>
      <c r="N26" s="90"/>
      <c r="O26" s="74"/>
      <c r="P26" s="480"/>
    </row>
    <row r="27" spans="1:188" ht="12.75" customHeight="1" x14ac:dyDescent="0.25">
      <c r="A27" s="480"/>
      <c r="B27" s="78"/>
      <c r="C27" s="72"/>
      <c r="D27" s="73"/>
      <c r="E27" s="73"/>
      <c r="F27" s="72"/>
      <c r="G27" s="74"/>
      <c r="H27" s="480"/>
      <c r="I27" s="480"/>
      <c r="J27" s="78"/>
      <c r="K27" s="72"/>
      <c r="L27" s="86"/>
      <c r="M27" s="86"/>
      <c r="N27" s="90"/>
      <c r="O27" s="74"/>
      <c r="P27" s="480"/>
    </row>
    <row r="28" spans="1:188" ht="12.75" customHeight="1" x14ac:dyDescent="0.25">
      <c r="A28" s="480"/>
      <c r="B28" s="78"/>
      <c r="C28" s="72"/>
      <c r="D28" s="73"/>
      <c r="E28" s="73"/>
      <c r="F28" s="72"/>
      <c r="G28" s="74"/>
      <c r="H28" s="480"/>
      <c r="I28" s="480"/>
      <c r="J28" s="78"/>
      <c r="K28" s="72"/>
      <c r="L28" s="86"/>
      <c r="M28" s="86"/>
      <c r="N28" s="90"/>
      <c r="O28" s="74"/>
      <c r="P28" s="480"/>
    </row>
    <row r="29" spans="1:188" ht="12.75" customHeight="1" x14ac:dyDescent="0.25">
      <c r="A29" s="480"/>
      <c r="B29" s="78"/>
      <c r="C29" s="72"/>
      <c r="D29" s="73"/>
      <c r="E29" s="73"/>
      <c r="F29" s="72"/>
      <c r="G29" s="74"/>
      <c r="H29" s="480"/>
      <c r="I29" s="480"/>
      <c r="J29" s="78"/>
      <c r="K29" s="72"/>
      <c r="L29" s="86"/>
      <c r="M29" s="86"/>
      <c r="N29" s="90"/>
      <c r="O29" s="74"/>
      <c r="P29" s="480"/>
    </row>
    <row r="30" spans="1:188" ht="12.75" customHeight="1" thickBot="1" x14ac:dyDescent="0.3">
      <c r="A30" s="480"/>
      <c r="B30" s="234"/>
      <c r="C30" s="172"/>
      <c r="D30" s="86"/>
      <c r="E30" s="86"/>
      <c r="F30" s="90"/>
      <c r="G30" s="74"/>
      <c r="H30" s="480"/>
      <c r="I30" s="480"/>
      <c r="J30" s="125"/>
      <c r="K30" s="115"/>
      <c r="L30" s="86"/>
      <c r="M30" s="86"/>
      <c r="N30" s="90"/>
      <c r="O30" s="159"/>
      <c r="P30" s="480"/>
    </row>
    <row r="31" spans="1:188" s="92" customFormat="1" ht="26.4" x14ac:dyDescent="0.25">
      <c r="A31" s="481" t="s">
        <v>2</v>
      </c>
      <c r="B31" s="122"/>
      <c r="C31" s="114"/>
      <c r="D31" s="85"/>
      <c r="E31" s="85"/>
      <c r="F31" s="91"/>
      <c r="G31" s="83"/>
      <c r="H31" s="481"/>
      <c r="I31" s="481" t="s">
        <v>2</v>
      </c>
      <c r="J31" s="425" t="s">
        <v>158</v>
      </c>
      <c r="K31" s="162"/>
      <c r="L31" s="426">
        <v>3</v>
      </c>
      <c r="M31" s="426">
        <v>1</v>
      </c>
      <c r="N31" s="427" t="s">
        <v>159</v>
      </c>
      <c r="O31" s="83" t="s">
        <v>160</v>
      </c>
      <c r="P31" s="490">
        <v>3</v>
      </c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</row>
    <row r="32" spans="1:188" ht="12.75" customHeight="1" x14ac:dyDescent="0.25">
      <c r="A32" s="480"/>
      <c r="B32" s="78"/>
      <c r="C32" s="72"/>
      <c r="D32" s="86"/>
      <c r="E32" s="86"/>
      <c r="F32" s="90"/>
      <c r="G32" s="74"/>
      <c r="H32" s="480"/>
      <c r="I32" s="480"/>
      <c r="J32" s="78"/>
      <c r="K32" s="71"/>
      <c r="L32" s="428"/>
      <c r="M32" s="428"/>
      <c r="N32" s="429"/>
      <c r="O32" s="74"/>
      <c r="P32" s="491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</row>
    <row r="33" spans="1:188" ht="12.75" customHeight="1" x14ac:dyDescent="0.25">
      <c r="A33" s="480"/>
      <c r="B33" s="78"/>
      <c r="C33" s="72"/>
      <c r="D33" s="86"/>
      <c r="E33" s="86"/>
      <c r="F33" s="90"/>
      <c r="G33" s="74"/>
      <c r="H33" s="480"/>
      <c r="I33" s="480"/>
      <c r="J33" s="78"/>
      <c r="K33" s="71"/>
      <c r="L33" s="428"/>
      <c r="M33" s="428"/>
      <c r="N33" s="429"/>
      <c r="O33" s="74"/>
      <c r="P33" s="491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</row>
    <row r="34" spans="1:188" ht="12.75" customHeight="1" x14ac:dyDescent="0.25">
      <c r="A34" s="480"/>
      <c r="B34" s="78"/>
      <c r="C34" s="72"/>
      <c r="D34" s="86"/>
      <c r="E34" s="86"/>
      <c r="F34" s="90"/>
      <c r="G34" s="74"/>
      <c r="H34" s="480"/>
      <c r="I34" s="480"/>
      <c r="J34" s="78"/>
      <c r="K34" s="71"/>
      <c r="L34" s="428"/>
      <c r="M34" s="428"/>
      <c r="N34" s="429"/>
      <c r="O34" s="74"/>
      <c r="P34" s="491"/>
    </row>
    <row r="35" spans="1:188" ht="12.75" customHeight="1" x14ac:dyDescent="0.25">
      <c r="A35" s="480"/>
      <c r="B35" s="78"/>
      <c r="C35" s="72"/>
      <c r="D35" s="86"/>
      <c r="E35" s="86"/>
      <c r="F35" s="90"/>
      <c r="G35" s="74"/>
      <c r="H35" s="480"/>
      <c r="I35" s="480"/>
      <c r="J35" s="78"/>
      <c r="K35" s="71"/>
      <c r="L35" s="428"/>
      <c r="M35" s="428"/>
      <c r="N35" s="429"/>
      <c r="O35" s="74"/>
      <c r="P35" s="491"/>
    </row>
    <row r="36" spans="1:188" ht="12.75" customHeight="1" x14ac:dyDescent="0.25">
      <c r="A36" s="480"/>
      <c r="B36" s="78"/>
      <c r="C36" s="72"/>
      <c r="D36" s="86"/>
      <c r="E36" s="86"/>
      <c r="F36" s="90"/>
      <c r="G36" s="74"/>
      <c r="H36" s="480"/>
      <c r="I36" s="480"/>
      <c r="J36" s="78"/>
      <c r="K36" s="71"/>
      <c r="L36" s="428"/>
      <c r="M36" s="428"/>
      <c r="N36" s="429"/>
      <c r="O36" s="74"/>
      <c r="P36" s="491"/>
    </row>
    <row r="37" spans="1:188" ht="12.75" customHeight="1" x14ac:dyDescent="0.25">
      <c r="A37" s="480"/>
      <c r="B37" s="78"/>
      <c r="C37" s="72"/>
      <c r="D37" s="86"/>
      <c r="E37" s="86"/>
      <c r="F37" s="90"/>
      <c r="G37" s="74"/>
      <c r="H37" s="480"/>
      <c r="I37" s="480"/>
      <c r="J37" s="78"/>
      <c r="K37" s="71"/>
      <c r="L37" s="428"/>
      <c r="M37" s="428"/>
      <c r="N37" s="429"/>
      <c r="O37" s="74"/>
      <c r="P37" s="491"/>
    </row>
    <row r="38" spans="1:188" ht="12.75" customHeight="1" x14ac:dyDescent="0.25">
      <c r="A38" s="480"/>
      <c r="B38" s="78"/>
      <c r="C38" s="72"/>
      <c r="D38" s="86"/>
      <c r="E38" s="86"/>
      <c r="F38" s="90"/>
      <c r="G38" s="74"/>
      <c r="H38" s="480"/>
      <c r="I38" s="480"/>
      <c r="J38" s="78"/>
      <c r="K38" s="71"/>
      <c r="L38" s="428"/>
      <c r="M38" s="428"/>
      <c r="N38" s="429"/>
      <c r="O38" s="74"/>
      <c r="P38" s="491"/>
    </row>
    <row r="39" spans="1:188" ht="12.75" customHeight="1" x14ac:dyDescent="0.25">
      <c r="A39" s="480"/>
      <c r="B39" s="78"/>
      <c r="C39" s="72"/>
      <c r="D39" s="86"/>
      <c r="E39" s="86"/>
      <c r="F39" s="90"/>
      <c r="G39" s="74"/>
      <c r="H39" s="480"/>
      <c r="I39" s="480"/>
      <c r="J39" s="78"/>
      <c r="K39" s="71"/>
      <c r="L39" s="428"/>
      <c r="M39" s="428"/>
      <c r="N39" s="429"/>
      <c r="O39" s="74"/>
      <c r="P39" s="491"/>
    </row>
    <row r="40" spans="1:188" ht="12.75" customHeight="1" thickBot="1" x14ac:dyDescent="0.3">
      <c r="A40" s="480"/>
      <c r="B40" s="78"/>
      <c r="C40" s="72"/>
      <c r="D40" s="86"/>
      <c r="E40" s="86"/>
      <c r="F40" s="90"/>
      <c r="G40" s="74"/>
      <c r="H40" s="485"/>
      <c r="I40" s="480"/>
      <c r="J40" s="78"/>
      <c r="K40" s="71"/>
      <c r="L40" s="428"/>
      <c r="M40" s="428"/>
      <c r="N40" s="429"/>
      <c r="O40" s="74"/>
      <c r="P40" s="492"/>
    </row>
    <row r="41" spans="1:188" ht="12.75" customHeight="1" x14ac:dyDescent="0.25">
      <c r="A41" s="481" t="s">
        <v>5</v>
      </c>
      <c r="B41" s="124"/>
      <c r="C41" s="124"/>
      <c r="D41" s="123"/>
      <c r="E41" s="123"/>
      <c r="F41" s="124"/>
      <c r="G41" s="83"/>
      <c r="H41" s="481"/>
      <c r="I41" s="481" t="s">
        <v>5</v>
      </c>
      <c r="J41" s="75"/>
      <c r="K41" s="280"/>
      <c r="L41" s="281"/>
      <c r="M41" s="281"/>
      <c r="N41" s="281"/>
      <c r="O41" s="83"/>
      <c r="P41" s="481"/>
    </row>
    <row r="42" spans="1:188" ht="12.75" customHeight="1" x14ac:dyDescent="0.25">
      <c r="A42" s="480"/>
      <c r="B42" s="90"/>
      <c r="C42" s="90"/>
      <c r="D42" s="86"/>
      <c r="E42" s="86"/>
      <c r="F42" s="90"/>
      <c r="G42" s="74"/>
      <c r="H42" s="480"/>
      <c r="I42" s="480"/>
      <c r="J42" s="78"/>
      <c r="K42" s="88"/>
      <c r="L42" s="282"/>
      <c r="M42" s="282"/>
      <c r="N42" s="282"/>
      <c r="O42" s="74"/>
      <c r="P42" s="480"/>
    </row>
    <row r="43" spans="1:188" ht="12.75" customHeight="1" x14ac:dyDescent="0.25">
      <c r="A43" s="480"/>
      <c r="B43" s="90"/>
      <c r="C43" s="90"/>
      <c r="D43" s="86"/>
      <c r="E43" s="86"/>
      <c r="F43" s="90"/>
      <c r="G43" s="74"/>
      <c r="H43" s="480"/>
      <c r="I43" s="480"/>
      <c r="J43" s="78"/>
      <c r="K43" s="88"/>
      <c r="L43" s="282"/>
      <c r="M43" s="282"/>
      <c r="N43" s="282"/>
      <c r="O43" s="74"/>
      <c r="P43" s="480"/>
    </row>
    <row r="44" spans="1:188" ht="12.75" customHeight="1" thickBot="1" x14ac:dyDescent="0.3">
      <c r="A44" s="485"/>
      <c r="B44" s="144"/>
      <c r="C44" s="144"/>
      <c r="D44" s="116"/>
      <c r="E44" s="116"/>
      <c r="F44" s="144"/>
      <c r="G44" s="74"/>
      <c r="H44" s="485"/>
      <c r="I44" s="480"/>
      <c r="J44" s="279"/>
      <c r="K44" s="84"/>
      <c r="L44" s="172"/>
      <c r="M44" s="172"/>
      <c r="N44" s="172"/>
      <c r="O44" s="74"/>
      <c r="P44" s="485"/>
    </row>
    <row r="45" spans="1:188" ht="12" customHeight="1" x14ac:dyDescent="0.25">
      <c r="A45" s="170" t="s">
        <v>6</v>
      </c>
      <c r="B45" s="75"/>
      <c r="C45" s="114"/>
      <c r="D45" s="123"/>
      <c r="E45" s="123"/>
      <c r="F45" s="249"/>
      <c r="G45" s="83"/>
      <c r="H45" s="488"/>
      <c r="I45" s="170" t="s">
        <v>6</v>
      </c>
      <c r="J45" s="177"/>
      <c r="K45" s="178"/>
      <c r="L45" s="77"/>
      <c r="M45" s="179"/>
      <c r="N45" s="91"/>
      <c r="O45" s="83"/>
      <c r="P45" s="173"/>
    </row>
    <row r="46" spans="1:188" ht="14.25" customHeight="1" thickBot="1" x14ac:dyDescent="0.3">
      <c r="A46" s="171"/>
      <c r="B46" s="78"/>
      <c r="C46" s="115"/>
      <c r="D46" s="116"/>
      <c r="E46" s="116"/>
      <c r="F46" s="32"/>
      <c r="G46" s="149"/>
      <c r="H46" s="489"/>
      <c r="I46" s="171"/>
      <c r="J46" s="71"/>
      <c r="K46" s="72"/>
      <c r="L46" s="73"/>
      <c r="M46" s="73"/>
      <c r="N46" s="72"/>
      <c r="O46" s="149"/>
      <c r="P46" s="174"/>
    </row>
    <row r="47" spans="1:188" ht="16.2" thickBot="1" x14ac:dyDescent="0.3">
      <c r="A47" s="111" t="s">
        <v>7</v>
      </c>
      <c r="B47" s="112"/>
      <c r="C47" s="94"/>
      <c r="D47" s="95">
        <f>SUM(D3:D46)</f>
        <v>0</v>
      </c>
      <c r="E47" s="95">
        <f>SUM(E3:E46)</f>
        <v>0</v>
      </c>
      <c r="F47" s="94"/>
      <c r="G47" s="96"/>
      <c r="H47" s="110">
        <f>SUM(H3:H46)</f>
        <v>0</v>
      </c>
      <c r="I47" s="486" t="s">
        <v>7</v>
      </c>
      <c r="J47" s="487"/>
      <c r="K47" s="94"/>
      <c r="L47" s="97">
        <f>SUM(L3:L46)</f>
        <v>3</v>
      </c>
      <c r="M47" s="98">
        <f>SUM(M3:M46)</f>
        <v>1</v>
      </c>
      <c r="N47" s="94"/>
      <c r="O47" s="96"/>
      <c r="P47" s="109">
        <f>SUM(P3:P46)</f>
        <v>3</v>
      </c>
    </row>
    <row r="49" spans="1:16" ht="12.75" customHeight="1" x14ac:dyDescent="0.25">
      <c r="A49" s="99"/>
      <c r="B49" s="100" t="s">
        <v>20</v>
      </c>
      <c r="F49" s="99"/>
      <c r="G49" s="99"/>
      <c r="H49" s="99"/>
      <c r="I49" s="101"/>
      <c r="J49" s="102" t="s">
        <v>21</v>
      </c>
      <c r="K49" s="79"/>
      <c r="L49" s="79"/>
      <c r="M49" s="79"/>
      <c r="N49" s="101"/>
      <c r="O49" s="99"/>
      <c r="P49" s="99"/>
    </row>
    <row r="50" spans="1:16" ht="12.75" customHeight="1" x14ac:dyDescent="0.25">
      <c r="B50" s="67" t="s">
        <v>29</v>
      </c>
      <c r="C50" s="113" t="s">
        <v>28</v>
      </c>
      <c r="D50" s="103"/>
      <c r="E50" s="103"/>
      <c r="F50" s="67" t="s">
        <v>30</v>
      </c>
      <c r="I50" s="79"/>
      <c r="J50" s="79" t="s">
        <v>29</v>
      </c>
      <c r="K50" s="79"/>
      <c r="L50" s="79"/>
      <c r="M50" s="79"/>
      <c r="N50" s="79" t="s">
        <v>30</v>
      </c>
    </row>
    <row r="51" spans="1:16" ht="25.2" customHeight="1" x14ac:dyDescent="0.25">
      <c r="A51" s="79"/>
      <c r="B51" s="88" t="s">
        <v>156</v>
      </c>
      <c r="C51" s="242"/>
      <c r="D51" s="89"/>
      <c r="E51" s="89"/>
      <c r="F51" s="270" t="s">
        <v>140</v>
      </c>
      <c r="G51" s="243"/>
      <c r="H51" s="79"/>
      <c r="I51" s="120"/>
      <c r="J51" s="88" t="s">
        <v>156</v>
      </c>
      <c r="K51" s="242"/>
      <c r="L51" s="121"/>
      <c r="M51" s="121"/>
      <c r="N51" s="573" t="s">
        <v>157</v>
      </c>
      <c r="O51" s="243" t="s">
        <v>141</v>
      </c>
      <c r="P51" s="120"/>
    </row>
    <row r="52" spans="1:16" ht="12.75" customHeight="1" x14ac:dyDescent="0.25">
      <c r="D52" s="103"/>
      <c r="E52" s="103"/>
      <c r="K52" s="79"/>
      <c r="M52" s="104"/>
      <c r="N52" s="79"/>
      <c r="O52" s="79"/>
    </row>
    <row r="53" spans="1:16" ht="12.75" customHeight="1" x14ac:dyDescent="0.25">
      <c r="D53" s="103"/>
      <c r="E53" s="103"/>
    </row>
    <row r="54" spans="1:16" ht="12.75" customHeight="1" x14ac:dyDescent="0.25">
      <c r="D54" s="103"/>
      <c r="E54" s="103"/>
    </row>
    <row r="55" spans="1:16" ht="12.75" customHeight="1" x14ac:dyDescent="0.25">
      <c r="D55" s="103"/>
      <c r="E55" s="103"/>
    </row>
    <row r="56" spans="1:16" ht="12.75" customHeight="1" x14ac:dyDescent="0.25">
      <c r="D56" s="103"/>
      <c r="E56" s="103"/>
    </row>
    <row r="57" spans="1:16" x14ac:dyDescent="0.25">
      <c r="D57" s="103"/>
      <c r="E57" s="103"/>
    </row>
    <row r="58" spans="1:16" x14ac:dyDescent="0.25">
      <c r="D58" s="103"/>
      <c r="E58" s="103"/>
    </row>
    <row r="59" spans="1:16" x14ac:dyDescent="0.25">
      <c r="D59" s="103"/>
      <c r="E59" s="103"/>
    </row>
    <row r="60" spans="1:16" x14ac:dyDescent="0.25">
      <c r="D60" s="103"/>
      <c r="E60" s="103"/>
    </row>
    <row r="61" spans="1:16" x14ac:dyDescent="0.25">
      <c r="D61" s="103"/>
      <c r="E61" s="103"/>
    </row>
  </sheetData>
  <dataConsolidate/>
  <mergeCells count="24">
    <mergeCell ref="P41:P44"/>
    <mergeCell ref="I47:J47"/>
    <mergeCell ref="A31:A40"/>
    <mergeCell ref="H31:H40"/>
    <mergeCell ref="I41:I44"/>
    <mergeCell ref="A41:A44"/>
    <mergeCell ref="H45:H46"/>
    <mergeCell ref="H41:H44"/>
    <mergeCell ref="P31:P40"/>
    <mergeCell ref="I31:I40"/>
    <mergeCell ref="A1:H1"/>
    <mergeCell ref="I1:P1"/>
    <mergeCell ref="H3:H11"/>
    <mergeCell ref="A3:A11"/>
    <mergeCell ref="I3:I11"/>
    <mergeCell ref="P3:P11"/>
    <mergeCell ref="A12:A19"/>
    <mergeCell ref="P12:P19"/>
    <mergeCell ref="I12:I19"/>
    <mergeCell ref="H12:H19"/>
    <mergeCell ref="P20:P30"/>
    <mergeCell ref="H20:H30"/>
    <mergeCell ref="I20:I30"/>
    <mergeCell ref="A20:A30"/>
  </mergeCells>
  <phoneticPr fontId="0" type="noConversion"/>
  <dataValidations count="3">
    <dataValidation type="list" allowBlank="1" showInputMessage="1" showErrorMessage="1" sqref="O44:O46 O3:O29 O37:O42">
      <formula1>убыло</formula1>
    </dataValidation>
    <dataValidation type="list" allowBlank="1" showInputMessage="1" showErrorMessage="1" error="Так низ-з-зя!!" sqref="O30">
      <formula1>выбыло</formula1>
    </dataValidation>
    <dataValidation type="list" allowBlank="1" showInputMessage="1" showErrorMessage="1" sqref="G12:G46 G3:G4">
      <formula1>прибыло</formula1>
    </dataValidation>
  </dataValidations>
  <printOptions horizontalCentered="1"/>
  <pageMargins left="0.31496062992125984" right="0.43307086614173229" top="0.19685039370078741" bottom="0.31496062992125984" header="0.31496062992125984" footer="0.31496062992125984"/>
  <pageSetup paperSize="9" scale="6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39"/>
  <sheetViews>
    <sheetView view="pageBreakPreview" topLeftCell="L1" zoomScaleNormal="85" zoomScaleSheetLayoutView="100" workbookViewId="0">
      <pane ySplit="7" topLeftCell="A8" activePane="bottomLeft" state="frozen"/>
      <selection activeCell="N40" sqref="N40"/>
      <selection pane="bottomLeft" activeCell="E14" sqref="E14"/>
    </sheetView>
  </sheetViews>
  <sheetFormatPr defaultRowHeight="13.2" x14ac:dyDescent="0.25"/>
  <cols>
    <col min="1" max="1" width="28.5546875" style="32" customWidth="1"/>
    <col min="2" max="2" width="9.5546875" style="32" customWidth="1"/>
    <col min="3" max="4" width="7.6640625" style="32" customWidth="1"/>
    <col min="5" max="7" width="7.6640625" style="33" customWidth="1"/>
    <col min="8" max="9" width="7.6640625" style="32" customWidth="1"/>
    <col min="10" max="12" width="7.6640625" style="33" customWidth="1"/>
    <col min="13" max="14" width="7.6640625" style="32" customWidth="1"/>
    <col min="15" max="17" width="7.6640625" style="33" customWidth="1"/>
    <col min="18" max="19" width="7.6640625" style="32" customWidth="1"/>
    <col min="20" max="22" width="7.6640625" style="33" customWidth="1"/>
    <col min="23" max="24" width="7.6640625" style="32" customWidth="1"/>
    <col min="25" max="27" width="7.6640625" style="33" customWidth="1"/>
    <col min="28" max="29" width="7.6640625" style="32" customWidth="1"/>
    <col min="30" max="32" width="7.6640625" style="33" customWidth="1"/>
    <col min="33" max="37" width="7.6640625" style="32" customWidth="1"/>
  </cols>
  <sheetData>
    <row r="1" spans="1:37" s="36" customFormat="1" ht="15.6" x14ac:dyDescent="0.25">
      <c r="A1" s="493" t="s">
        <v>155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4"/>
      <c r="AH1" s="494"/>
      <c r="AI1" s="494"/>
      <c r="AJ1" s="494"/>
      <c r="AK1" s="494"/>
    </row>
    <row r="2" spans="1:37" s="36" customFormat="1" ht="15.6" x14ac:dyDescent="0.3">
      <c r="A2" s="43"/>
      <c r="B2" s="43"/>
      <c r="C2" s="43"/>
      <c r="D2" s="43"/>
      <c r="E2" s="50"/>
      <c r="F2" s="50"/>
      <c r="G2" s="50"/>
      <c r="H2" s="43"/>
      <c r="I2" s="43"/>
      <c r="J2" s="50"/>
      <c r="K2" s="50"/>
      <c r="L2" s="50"/>
      <c r="M2" s="43"/>
      <c r="N2" s="43"/>
      <c r="O2" s="50"/>
      <c r="P2" s="50"/>
      <c r="Q2" s="50"/>
      <c r="R2" s="43"/>
      <c r="S2" s="43"/>
      <c r="T2" s="50"/>
      <c r="U2" s="50"/>
      <c r="V2" s="50"/>
      <c r="W2" s="43"/>
      <c r="X2" s="43"/>
      <c r="Y2" s="50"/>
      <c r="Z2" s="50"/>
      <c r="AA2" s="50"/>
      <c r="AB2" s="43"/>
      <c r="AC2" s="43"/>
      <c r="AD2" s="50"/>
      <c r="AE2" s="50"/>
      <c r="AF2" s="50"/>
      <c r="AG2" s="43"/>
      <c r="AH2" s="43"/>
      <c r="AI2" s="43"/>
      <c r="AJ2" s="43"/>
      <c r="AK2" s="43"/>
    </row>
    <row r="3" spans="1:37" s="36" customFormat="1" ht="12" customHeight="1" x14ac:dyDescent="0.3">
      <c r="A3" s="495" t="s">
        <v>46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6"/>
    </row>
    <row r="4" spans="1:37" ht="13.8" thickBot="1" x14ac:dyDescent="0.3"/>
    <row r="5" spans="1:37" ht="25.95" customHeight="1" x14ac:dyDescent="0.25">
      <c r="A5" s="497" t="s">
        <v>86</v>
      </c>
      <c r="B5" s="500" t="s">
        <v>151</v>
      </c>
      <c r="C5" s="503" t="s">
        <v>45</v>
      </c>
      <c r="D5" s="504"/>
      <c r="E5" s="504"/>
      <c r="F5" s="505"/>
      <c r="G5" s="506"/>
      <c r="H5" s="503" t="s">
        <v>44</v>
      </c>
      <c r="I5" s="504"/>
      <c r="J5" s="504"/>
      <c r="K5" s="505"/>
      <c r="L5" s="506"/>
      <c r="M5" s="503" t="s">
        <v>43</v>
      </c>
      <c r="N5" s="504"/>
      <c r="O5" s="504"/>
      <c r="P5" s="505"/>
      <c r="Q5" s="506"/>
      <c r="R5" s="503" t="s">
        <v>42</v>
      </c>
      <c r="S5" s="504"/>
      <c r="T5" s="504"/>
      <c r="U5" s="505"/>
      <c r="V5" s="506"/>
      <c r="W5" s="503" t="s">
        <v>41</v>
      </c>
      <c r="X5" s="504"/>
      <c r="Y5" s="504"/>
      <c r="Z5" s="505"/>
      <c r="AA5" s="506"/>
      <c r="AB5" s="503" t="s">
        <v>40</v>
      </c>
      <c r="AC5" s="504"/>
      <c r="AD5" s="504"/>
      <c r="AE5" s="505"/>
      <c r="AF5" s="506"/>
      <c r="AG5" s="503" t="s">
        <v>39</v>
      </c>
      <c r="AH5" s="504"/>
      <c r="AI5" s="504"/>
      <c r="AJ5" s="505"/>
      <c r="AK5" s="506"/>
    </row>
    <row r="6" spans="1:37" ht="22.2" customHeight="1" x14ac:dyDescent="0.25">
      <c r="A6" s="498"/>
      <c r="B6" s="501"/>
      <c r="C6" s="507" t="s">
        <v>130</v>
      </c>
      <c r="D6" s="508"/>
      <c r="E6" s="508"/>
      <c r="F6" s="509"/>
      <c r="G6" s="510"/>
      <c r="H6" s="507" t="s">
        <v>123</v>
      </c>
      <c r="I6" s="508"/>
      <c r="J6" s="508"/>
      <c r="K6" s="509"/>
      <c r="L6" s="510"/>
      <c r="M6" s="511" t="s">
        <v>121</v>
      </c>
      <c r="N6" s="512"/>
      <c r="O6" s="512"/>
      <c r="P6" s="512"/>
      <c r="Q6" s="513"/>
      <c r="R6" s="511" t="s">
        <v>100</v>
      </c>
      <c r="S6" s="512"/>
      <c r="T6" s="512"/>
      <c r="U6" s="512"/>
      <c r="V6" s="513"/>
      <c r="W6" s="511" t="s">
        <v>101</v>
      </c>
      <c r="X6" s="512"/>
      <c r="Y6" s="512"/>
      <c r="Z6" s="512"/>
      <c r="AA6" s="513"/>
      <c r="AB6" s="511" t="s">
        <v>49</v>
      </c>
      <c r="AC6" s="512"/>
      <c r="AD6" s="512"/>
      <c r="AE6" s="512"/>
      <c r="AF6" s="513"/>
      <c r="AG6" s="507" t="s">
        <v>132</v>
      </c>
      <c r="AH6" s="508"/>
      <c r="AI6" s="508"/>
      <c r="AJ6" s="509"/>
      <c r="AK6" s="510"/>
    </row>
    <row r="7" spans="1:37" ht="39" customHeight="1" thickBot="1" x14ac:dyDescent="0.3">
      <c r="A7" s="499"/>
      <c r="B7" s="502"/>
      <c r="C7" s="208" t="s">
        <v>38</v>
      </c>
      <c r="D7" s="209" t="s">
        <v>37</v>
      </c>
      <c r="E7" s="209" t="s">
        <v>36</v>
      </c>
      <c r="F7" s="276" t="s">
        <v>35</v>
      </c>
      <c r="G7" s="277" t="s">
        <v>84</v>
      </c>
      <c r="H7" s="208" t="s">
        <v>38</v>
      </c>
      <c r="I7" s="209" t="s">
        <v>37</v>
      </c>
      <c r="J7" s="209" t="s">
        <v>36</v>
      </c>
      <c r="K7" s="210" t="s">
        <v>35</v>
      </c>
      <c r="L7" s="277" t="s">
        <v>84</v>
      </c>
      <c r="M7" s="208" t="s">
        <v>38</v>
      </c>
      <c r="N7" s="209" t="s">
        <v>37</v>
      </c>
      <c r="O7" s="209" t="s">
        <v>36</v>
      </c>
      <c r="P7" s="210" t="s">
        <v>35</v>
      </c>
      <c r="Q7" s="277" t="s">
        <v>84</v>
      </c>
      <c r="R7" s="208" t="s">
        <v>38</v>
      </c>
      <c r="S7" s="209" t="s">
        <v>37</v>
      </c>
      <c r="T7" s="209" t="s">
        <v>36</v>
      </c>
      <c r="U7" s="210" t="s">
        <v>35</v>
      </c>
      <c r="V7" s="277" t="s">
        <v>84</v>
      </c>
      <c r="W7" s="208" t="s">
        <v>38</v>
      </c>
      <c r="X7" s="209" t="s">
        <v>37</v>
      </c>
      <c r="Y7" s="209" t="s">
        <v>36</v>
      </c>
      <c r="Z7" s="210" t="s">
        <v>35</v>
      </c>
      <c r="AA7" s="277" t="s">
        <v>84</v>
      </c>
      <c r="AB7" s="208" t="s">
        <v>38</v>
      </c>
      <c r="AC7" s="209" t="s">
        <v>37</v>
      </c>
      <c r="AD7" s="209" t="s">
        <v>36</v>
      </c>
      <c r="AE7" s="210" t="s">
        <v>35</v>
      </c>
      <c r="AF7" s="277" t="s">
        <v>84</v>
      </c>
      <c r="AG7" s="208" t="s">
        <v>38</v>
      </c>
      <c r="AH7" s="209" t="s">
        <v>37</v>
      </c>
      <c r="AI7" s="209" t="s">
        <v>36</v>
      </c>
      <c r="AJ7" s="210" t="s">
        <v>35</v>
      </c>
      <c r="AK7" s="277" t="s">
        <v>84</v>
      </c>
    </row>
    <row r="8" spans="1:37" s="44" customFormat="1" x14ac:dyDescent="0.25">
      <c r="A8" s="373" t="s">
        <v>105</v>
      </c>
      <c r="B8" s="211" t="s">
        <v>90</v>
      </c>
      <c r="C8" s="374">
        <v>10</v>
      </c>
      <c r="D8" s="375">
        <v>10</v>
      </c>
      <c r="E8" s="376">
        <f t="shared" ref="E8:E11" si="0">C8-D8</f>
        <v>0</v>
      </c>
      <c r="F8" s="377">
        <v>2</v>
      </c>
      <c r="G8" s="378"/>
      <c r="H8" s="374">
        <v>10</v>
      </c>
      <c r="I8" s="375">
        <v>8</v>
      </c>
      <c r="J8" s="376">
        <f t="shared" ref="J8:J15" si="1">H8-I8</f>
        <v>2</v>
      </c>
      <c r="K8" s="375">
        <v>2</v>
      </c>
      <c r="L8" s="378"/>
      <c r="M8" s="374"/>
      <c r="N8" s="375"/>
      <c r="O8" s="375">
        <f>M8-N8</f>
        <v>0</v>
      </c>
      <c r="P8" s="375"/>
      <c r="Q8" s="378"/>
      <c r="R8" s="374">
        <v>10</v>
      </c>
      <c r="S8" s="375">
        <v>11</v>
      </c>
      <c r="T8" s="375">
        <f>R8-S8</f>
        <v>-1</v>
      </c>
      <c r="U8" s="375">
        <v>1</v>
      </c>
      <c r="V8" s="378">
        <v>1</v>
      </c>
      <c r="W8" s="374"/>
      <c r="X8" s="375"/>
      <c r="Y8" s="375">
        <f>W8-X8</f>
        <v>0</v>
      </c>
      <c r="Z8" s="375"/>
      <c r="AA8" s="378"/>
      <c r="AB8" s="374"/>
      <c r="AC8" s="375"/>
      <c r="AD8" s="375">
        <f>AB8-AC8</f>
        <v>0</v>
      </c>
      <c r="AE8" s="375">
        <v>0</v>
      </c>
      <c r="AF8" s="378"/>
      <c r="AG8" s="374">
        <f>C8+H8+M8+R8+W8+AB8</f>
        <v>30</v>
      </c>
      <c r="AH8" s="375">
        <f>D8+I8+N8+S8+X8+AC8</f>
        <v>29</v>
      </c>
      <c r="AI8" s="375">
        <f t="shared" ref="AI8:AI11" si="2">E8+J8+O8+T8+Y8+AD8</f>
        <v>1</v>
      </c>
      <c r="AJ8" s="375">
        <f>F8+K8+P8+U8+Z8+AE8</f>
        <v>5</v>
      </c>
      <c r="AK8" s="378">
        <f>G8+L8+Q8+V8+AA8+AF8</f>
        <v>1</v>
      </c>
    </row>
    <row r="9" spans="1:37" s="45" customFormat="1" x14ac:dyDescent="0.25">
      <c r="A9" s="379" t="s">
        <v>103</v>
      </c>
      <c r="B9" s="58" t="s">
        <v>97</v>
      </c>
      <c r="C9" s="380">
        <v>6</v>
      </c>
      <c r="D9" s="376">
        <v>6</v>
      </c>
      <c r="E9" s="376">
        <f t="shared" si="0"/>
        <v>0</v>
      </c>
      <c r="F9" s="381"/>
      <c r="G9" s="382"/>
      <c r="H9" s="380">
        <v>9</v>
      </c>
      <c r="I9" s="376">
        <v>7</v>
      </c>
      <c r="J9" s="376">
        <f t="shared" si="1"/>
        <v>2</v>
      </c>
      <c r="K9" s="376"/>
      <c r="L9" s="382"/>
      <c r="M9" s="380">
        <v>9</v>
      </c>
      <c r="N9" s="376">
        <v>3</v>
      </c>
      <c r="O9" s="376">
        <f>M9-N9</f>
        <v>6</v>
      </c>
      <c r="P9" s="376">
        <v>3</v>
      </c>
      <c r="Q9" s="382"/>
      <c r="R9" s="380">
        <v>10</v>
      </c>
      <c r="S9" s="376">
        <v>8</v>
      </c>
      <c r="T9" s="376">
        <f>R9-S9</f>
        <v>2</v>
      </c>
      <c r="U9" s="376"/>
      <c r="V9" s="382"/>
      <c r="W9" s="380"/>
      <c r="X9" s="376"/>
      <c r="Y9" s="376"/>
      <c r="Z9" s="376"/>
      <c r="AA9" s="382"/>
      <c r="AB9" s="380"/>
      <c r="AC9" s="376"/>
      <c r="AD9" s="376">
        <f>AB9-AC9</f>
        <v>0</v>
      </c>
      <c r="AE9" s="376"/>
      <c r="AF9" s="382"/>
      <c r="AG9" s="380">
        <f t="shared" ref="AG9:AG20" si="3">C9+H9+M9+R9+W9+AB9</f>
        <v>34</v>
      </c>
      <c r="AH9" s="376">
        <f t="shared" ref="AH9:AH20" si="4">D9+I9+N9+S9+X9+AC9</f>
        <v>24</v>
      </c>
      <c r="AI9" s="376">
        <f t="shared" si="2"/>
        <v>10</v>
      </c>
      <c r="AJ9" s="376">
        <f t="shared" ref="AJ9:AJ20" si="5">F9+K9+P9+U9+Z9+AE9</f>
        <v>3</v>
      </c>
      <c r="AK9" s="382">
        <f t="shared" ref="AK9:AK20" si="6">G9+L9+Q9+V9+AA9+AF9</f>
        <v>0</v>
      </c>
    </row>
    <row r="10" spans="1:37" s="45" customFormat="1" x14ac:dyDescent="0.25">
      <c r="A10" s="379" t="s">
        <v>104</v>
      </c>
      <c r="B10" s="58" t="s">
        <v>87</v>
      </c>
      <c r="C10" s="380">
        <v>10</v>
      </c>
      <c r="D10" s="376">
        <v>10</v>
      </c>
      <c r="E10" s="376">
        <f t="shared" si="0"/>
        <v>0</v>
      </c>
      <c r="F10" s="381"/>
      <c r="G10" s="382"/>
      <c r="H10" s="380">
        <v>12</v>
      </c>
      <c r="I10" s="376">
        <v>12</v>
      </c>
      <c r="J10" s="376">
        <f t="shared" si="1"/>
        <v>0</v>
      </c>
      <c r="K10" s="376">
        <v>1</v>
      </c>
      <c r="L10" s="382"/>
      <c r="M10" s="380">
        <v>14</v>
      </c>
      <c r="N10" s="376">
        <v>12</v>
      </c>
      <c r="O10" s="376">
        <f>M10-N10</f>
        <v>2</v>
      </c>
      <c r="P10" s="376"/>
      <c r="Q10" s="382"/>
      <c r="R10" s="380">
        <v>10</v>
      </c>
      <c r="S10" s="376">
        <v>7</v>
      </c>
      <c r="T10" s="376">
        <f>R10-S10</f>
        <v>3</v>
      </c>
      <c r="U10" s="376"/>
      <c r="V10" s="382"/>
      <c r="W10" s="380"/>
      <c r="X10" s="376"/>
      <c r="Y10" s="376"/>
      <c r="Z10" s="376"/>
      <c r="AA10" s="382"/>
      <c r="AB10" s="380"/>
      <c r="AC10" s="376"/>
      <c r="AD10" s="376">
        <f>AB10-AC10</f>
        <v>0</v>
      </c>
      <c r="AE10" s="376"/>
      <c r="AF10" s="382"/>
      <c r="AG10" s="380">
        <f t="shared" si="3"/>
        <v>46</v>
      </c>
      <c r="AH10" s="376">
        <f t="shared" si="4"/>
        <v>41</v>
      </c>
      <c r="AI10" s="376">
        <f t="shared" si="2"/>
        <v>5</v>
      </c>
      <c r="AJ10" s="376">
        <f t="shared" si="5"/>
        <v>1</v>
      </c>
      <c r="AK10" s="382">
        <f t="shared" si="6"/>
        <v>0</v>
      </c>
    </row>
    <row r="11" spans="1:37" s="60" customFormat="1" x14ac:dyDescent="0.25">
      <c r="A11" s="383" t="s">
        <v>106</v>
      </c>
      <c r="B11" s="58" t="s">
        <v>91</v>
      </c>
      <c r="C11" s="380">
        <v>1</v>
      </c>
      <c r="D11" s="376">
        <v>1</v>
      </c>
      <c r="E11" s="376">
        <f t="shared" si="0"/>
        <v>0</v>
      </c>
      <c r="F11" s="381"/>
      <c r="G11" s="382"/>
      <c r="H11" s="380"/>
      <c r="I11" s="376"/>
      <c r="J11" s="376">
        <f t="shared" si="1"/>
        <v>0</v>
      </c>
      <c r="K11" s="376"/>
      <c r="L11" s="382"/>
      <c r="M11" s="380"/>
      <c r="N11" s="376"/>
      <c r="O11" s="376">
        <f>M11-N11</f>
        <v>0</v>
      </c>
      <c r="P11" s="376"/>
      <c r="Q11" s="382"/>
      <c r="R11" s="380">
        <v>10</v>
      </c>
      <c r="S11" s="376">
        <v>9</v>
      </c>
      <c r="T11" s="376">
        <f>R11-S11</f>
        <v>1</v>
      </c>
      <c r="U11" s="376"/>
      <c r="V11" s="382"/>
      <c r="W11" s="380"/>
      <c r="X11" s="376"/>
      <c r="Y11" s="376"/>
      <c r="Z11" s="376"/>
      <c r="AA11" s="382"/>
      <c r="AB11" s="380"/>
      <c r="AC11" s="376"/>
      <c r="AD11" s="376"/>
      <c r="AE11" s="376"/>
      <c r="AF11" s="382"/>
      <c r="AG11" s="380">
        <f t="shared" si="3"/>
        <v>11</v>
      </c>
      <c r="AH11" s="376">
        <f t="shared" si="4"/>
        <v>10</v>
      </c>
      <c r="AI11" s="376">
        <f t="shared" si="2"/>
        <v>1</v>
      </c>
      <c r="AJ11" s="376">
        <f t="shared" si="5"/>
        <v>0</v>
      </c>
      <c r="AK11" s="382">
        <f t="shared" si="6"/>
        <v>0</v>
      </c>
    </row>
    <row r="12" spans="1:37" s="45" customFormat="1" x14ac:dyDescent="0.25">
      <c r="A12" s="384" t="s">
        <v>110</v>
      </c>
      <c r="B12" s="58" t="s">
        <v>92</v>
      </c>
      <c r="C12" s="380">
        <v>7</v>
      </c>
      <c r="D12" s="376">
        <v>8</v>
      </c>
      <c r="E12" s="376">
        <f t="shared" ref="E12:E15" si="7">C12-D12</f>
        <v>-1</v>
      </c>
      <c r="F12" s="381"/>
      <c r="G12" s="382">
        <v>2</v>
      </c>
      <c r="H12" s="380">
        <v>3</v>
      </c>
      <c r="I12" s="376">
        <v>2</v>
      </c>
      <c r="J12" s="376">
        <f t="shared" si="1"/>
        <v>1</v>
      </c>
      <c r="K12" s="376"/>
      <c r="L12" s="382"/>
      <c r="M12" s="380">
        <v>14</v>
      </c>
      <c r="N12" s="376">
        <v>12</v>
      </c>
      <c r="O12" s="376">
        <f>M12-N12</f>
        <v>2</v>
      </c>
      <c r="P12" s="376">
        <v>1</v>
      </c>
      <c r="Q12" s="382"/>
      <c r="R12" s="380">
        <v>15</v>
      </c>
      <c r="S12" s="376">
        <v>15</v>
      </c>
      <c r="T12" s="376">
        <f>R12-S12</f>
        <v>0</v>
      </c>
      <c r="U12" s="376"/>
      <c r="V12" s="382"/>
      <c r="W12" s="380"/>
      <c r="X12" s="376"/>
      <c r="Y12" s="376"/>
      <c r="Z12" s="376"/>
      <c r="AA12" s="382"/>
      <c r="AB12" s="380"/>
      <c r="AC12" s="376"/>
      <c r="AD12" s="376"/>
      <c r="AE12" s="376"/>
      <c r="AF12" s="382"/>
      <c r="AG12" s="380">
        <f t="shared" si="3"/>
        <v>39</v>
      </c>
      <c r="AH12" s="376">
        <f t="shared" si="4"/>
        <v>37</v>
      </c>
      <c r="AI12" s="376">
        <f>E12+J12+O12+T12+Y12+AD12</f>
        <v>2</v>
      </c>
      <c r="AJ12" s="376">
        <f t="shared" si="5"/>
        <v>1</v>
      </c>
      <c r="AK12" s="382">
        <f t="shared" si="6"/>
        <v>2</v>
      </c>
    </row>
    <row r="13" spans="1:37" s="44" customFormat="1" x14ac:dyDescent="0.25">
      <c r="A13" s="385" t="s">
        <v>107</v>
      </c>
      <c r="B13" s="58" t="s">
        <v>93</v>
      </c>
      <c r="C13" s="380">
        <v>5</v>
      </c>
      <c r="D13" s="376">
        <v>5</v>
      </c>
      <c r="E13" s="376">
        <f t="shared" si="7"/>
        <v>0</v>
      </c>
      <c r="F13" s="381"/>
      <c r="G13" s="382"/>
      <c r="H13" s="380">
        <v>4</v>
      </c>
      <c r="I13" s="376">
        <v>3</v>
      </c>
      <c r="J13" s="376">
        <f t="shared" si="1"/>
        <v>1</v>
      </c>
      <c r="K13" s="376"/>
      <c r="L13" s="382"/>
      <c r="M13" s="380"/>
      <c r="N13" s="376"/>
      <c r="O13" s="376"/>
      <c r="P13" s="376"/>
      <c r="Q13" s="382"/>
      <c r="R13" s="380"/>
      <c r="S13" s="376"/>
      <c r="T13" s="376"/>
      <c r="U13" s="376"/>
      <c r="V13" s="382"/>
      <c r="W13" s="380"/>
      <c r="X13" s="376"/>
      <c r="Y13" s="376"/>
      <c r="Z13" s="376"/>
      <c r="AA13" s="382"/>
      <c r="AB13" s="380"/>
      <c r="AC13" s="376"/>
      <c r="AD13" s="376"/>
      <c r="AE13" s="376"/>
      <c r="AF13" s="382"/>
      <c r="AG13" s="380">
        <f t="shared" si="3"/>
        <v>9</v>
      </c>
      <c r="AH13" s="376">
        <f t="shared" si="4"/>
        <v>8</v>
      </c>
      <c r="AI13" s="376">
        <f t="shared" ref="AI13:AI21" si="8">E13+J13+O13+T13+Y13+AD13</f>
        <v>1</v>
      </c>
      <c r="AJ13" s="376">
        <f t="shared" si="5"/>
        <v>0</v>
      </c>
      <c r="AK13" s="382">
        <f t="shared" si="6"/>
        <v>0</v>
      </c>
    </row>
    <row r="14" spans="1:37" s="44" customFormat="1" x14ac:dyDescent="0.25">
      <c r="A14" s="385" t="s">
        <v>108</v>
      </c>
      <c r="B14" s="58" t="s">
        <v>96</v>
      </c>
      <c r="C14" s="380">
        <v>2</v>
      </c>
      <c r="D14" s="376">
        <v>2</v>
      </c>
      <c r="E14" s="376">
        <f t="shared" si="7"/>
        <v>0</v>
      </c>
      <c r="F14" s="381"/>
      <c r="G14" s="382"/>
      <c r="H14" s="380">
        <v>3</v>
      </c>
      <c r="I14" s="376">
        <v>2</v>
      </c>
      <c r="J14" s="376">
        <f t="shared" si="1"/>
        <v>1</v>
      </c>
      <c r="K14" s="376"/>
      <c r="L14" s="382">
        <v>0</v>
      </c>
      <c r="M14" s="380"/>
      <c r="N14" s="376"/>
      <c r="O14" s="376">
        <f>M14-N14</f>
        <v>0</v>
      </c>
      <c r="P14" s="376"/>
      <c r="Q14" s="382"/>
      <c r="R14" s="380">
        <v>4</v>
      </c>
      <c r="S14" s="376">
        <v>2</v>
      </c>
      <c r="T14" s="376">
        <f>R14-S14</f>
        <v>2</v>
      </c>
      <c r="U14" s="376"/>
      <c r="V14" s="382"/>
      <c r="W14" s="380"/>
      <c r="X14" s="376"/>
      <c r="Y14" s="376"/>
      <c r="Z14" s="376"/>
      <c r="AA14" s="382"/>
      <c r="AB14" s="380"/>
      <c r="AC14" s="376">
        <v>0</v>
      </c>
      <c r="AD14" s="376">
        <f>AB14-AC14</f>
        <v>0</v>
      </c>
      <c r="AE14" s="376"/>
      <c r="AF14" s="382"/>
      <c r="AG14" s="380">
        <f t="shared" si="3"/>
        <v>9</v>
      </c>
      <c r="AH14" s="376">
        <f t="shared" si="4"/>
        <v>6</v>
      </c>
      <c r="AI14" s="376">
        <f t="shared" si="8"/>
        <v>3</v>
      </c>
      <c r="AJ14" s="376">
        <f t="shared" si="5"/>
        <v>0</v>
      </c>
      <c r="AK14" s="382">
        <f t="shared" si="6"/>
        <v>0</v>
      </c>
    </row>
    <row r="15" spans="1:37" s="60" customFormat="1" x14ac:dyDescent="0.25">
      <c r="A15" s="379" t="s">
        <v>109</v>
      </c>
      <c r="B15" s="58" t="s">
        <v>94</v>
      </c>
      <c r="C15" s="380">
        <v>3</v>
      </c>
      <c r="D15" s="376">
        <v>3</v>
      </c>
      <c r="E15" s="376">
        <f t="shared" si="7"/>
        <v>0</v>
      </c>
      <c r="F15" s="381"/>
      <c r="G15" s="382"/>
      <c r="H15" s="380">
        <v>6</v>
      </c>
      <c r="I15" s="376">
        <v>0</v>
      </c>
      <c r="J15" s="376">
        <f t="shared" si="1"/>
        <v>6</v>
      </c>
      <c r="K15" s="376"/>
      <c r="L15" s="382"/>
      <c r="M15" s="380">
        <v>4</v>
      </c>
      <c r="N15" s="376">
        <v>3</v>
      </c>
      <c r="O15" s="376">
        <f>M15-N15</f>
        <v>1</v>
      </c>
      <c r="P15" s="376"/>
      <c r="Q15" s="382"/>
      <c r="R15" s="380">
        <v>15</v>
      </c>
      <c r="S15" s="376">
        <v>2</v>
      </c>
      <c r="T15" s="376">
        <f>R15-S15</f>
        <v>13</v>
      </c>
      <c r="U15" s="376"/>
      <c r="V15" s="382"/>
      <c r="W15" s="380"/>
      <c r="X15" s="376"/>
      <c r="Y15" s="376"/>
      <c r="Z15" s="376"/>
      <c r="AA15" s="382"/>
      <c r="AB15" s="380"/>
      <c r="AC15" s="376"/>
      <c r="AD15" s="376"/>
      <c r="AE15" s="376"/>
      <c r="AF15" s="382"/>
      <c r="AG15" s="380">
        <f t="shared" si="3"/>
        <v>28</v>
      </c>
      <c r="AH15" s="376">
        <f t="shared" si="4"/>
        <v>8</v>
      </c>
      <c r="AI15" s="376">
        <f t="shared" si="8"/>
        <v>20</v>
      </c>
      <c r="AJ15" s="376">
        <f t="shared" si="5"/>
        <v>0</v>
      </c>
      <c r="AK15" s="382">
        <f t="shared" si="6"/>
        <v>0</v>
      </c>
    </row>
    <row r="16" spans="1:37" s="45" customFormat="1" ht="13.8" thickBot="1" x14ac:dyDescent="0.3">
      <c r="A16" s="386" t="s">
        <v>102</v>
      </c>
      <c r="B16" s="58" t="s">
        <v>88</v>
      </c>
      <c r="C16" s="380"/>
      <c r="D16" s="376"/>
      <c r="E16" s="376">
        <f>C16-D16</f>
        <v>0</v>
      </c>
      <c r="F16" s="381">
        <v>8</v>
      </c>
      <c r="G16" s="382"/>
      <c r="H16" s="380"/>
      <c r="I16" s="376"/>
      <c r="J16" s="376">
        <f>H16-I16</f>
        <v>0</v>
      </c>
      <c r="K16" s="376">
        <v>11</v>
      </c>
      <c r="L16" s="382"/>
      <c r="M16" s="380"/>
      <c r="N16" s="376"/>
      <c r="O16" s="376"/>
      <c r="P16" s="376">
        <v>7</v>
      </c>
      <c r="Q16" s="382"/>
      <c r="R16" s="380"/>
      <c r="S16" s="376"/>
      <c r="T16" s="376"/>
      <c r="U16" s="376">
        <v>0</v>
      </c>
      <c r="V16" s="382"/>
      <c r="W16" s="380"/>
      <c r="X16" s="376"/>
      <c r="Y16" s="376"/>
      <c r="Z16" s="376"/>
      <c r="AA16" s="382"/>
      <c r="AB16" s="380"/>
      <c r="AC16" s="376"/>
      <c r="AD16" s="376">
        <f>AB16-AC16</f>
        <v>0</v>
      </c>
      <c r="AE16" s="376"/>
      <c r="AF16" s="382"/>
      <c r="AG16" s="380">
        <f t="shared" si="3"/>
        <v>0</v>
      </c>
      <c r="AH16" s="376">
        <f t="shared" si="4"/>
        <v>0</v>
      </c>
      <c r="AI16" s="376">
        <f t="shared" si="8"/>
        <v>0</v>
      </c>
      <c r="AJ16" s="376">
        <f t="shared" si="5"/>
        <v>26</v>
      </c>
      <c r="AK16" s="382">
        <f t="shared" si="6"/>
        <v>0</v>
      </c>
    </row>
    <row r="17" spans="1:37" s="44" customFormat="1" ht="13.8" thickBot="1" x14ac:dyDescent="0.3">
      <c r="A17" s="517" t="s">
        <v>82</v>
      </c>
      <c r="B17" s="517"/>
      <c r="C17" s="387">
        <f t="shared" ref="C17:AF17" si="9">SUM(C8:C16)</f>
        <v>44</v>
      </c>
      <c r="D17" s="387">
        <f t="shared" si="9"/>
        <v>45</v>
      </c>
      <c r="E17" s="387">
        <f t="shared" si="9"/>
        <v>-1</v>
      </c>
      <c r="F17" s="388">
        <f t="shared" si="9"/>
        <v>10</v>
      </c>
      <c r="G17" s="387">
        <f t="shared" si="9"/>
        <v>2</v>
      </c>
      <c r="H17" s="387">
        <f t="shared" si="9"/>
        <v>47</v>
      </c>
      <c r="I17" s="387">
        <f t="shared" si="9"/>
        <v>34</v>
      </c>
      <c r="J17" s="387">
        <f t="shared" si="9"/>
        <v>13</v>
      </c>
      <c r="K17" s="387">
        <f t="shared" si="9"/>
        <v>14</v>
      </c>
      <c r="L17" s="387">
        <f t="shared" si="9"/>
        <v>0</v>
      </c>
      <c r="M17" s="387">
        <f t="shared" si="9"/>
        <v>41</v>
      </c>
      <c r="N17" s="387">
        <f t="shared" si="9"/>
        <v>30</v>
      </c>
      <c r="O17" s="387">
        <f t="shared" si="9"/>
        <v>11</v>
      </c>
      <c r="P17" s="387">
        <f t="shared" si="9"/>
        <v>11</v>
      </c>
      <c r="Q17" s="387">
        <f t="shared" si="9"/>
        <v>0</v>
      </c>
      <c r="R17" s="387">
        <f t="shared" si="9"/>
        <v>74</v>
      </c>
      <c r="S17" s="387">
        <f t="shared" si="9"/>
        <v>54</v>
      </c>
      <c r="T17" s="387">
        <f t="shared" si="9"/>
        <v>20</v>
      </c>
      <c r="U17" s="387">
        <f t="shared" si="9"/>
        <v>1</v>
      </c>
      <c r="V17" s="387">
        <f t="shared" si="9"/>
        <v>1</v>
      </c>
      <c r="W17" s="387">
        <f t="shared" si="9"/>
        <v>0</v>
      </c>
      <c r="X17" s="387">
        <f t="shared" si="9"/>
        <v>0</v>
      </c>
      <c r="Y17" s="387">
        <f t="shared" si="9"/>
        <v>0</v>
      </c>
      <c r="Z17" s="387">
        <f t="shared" si="9"/>
        <v>0</v>
      </c>
      <c r="AA17" s="387">
        <f t="shared" si="9"/>
        <v>0</v>
      </c>
      <c r="AB17" s="387">
        <f t="shared" si="9"/>
        <v>0</v>
      </c>
      <c r="AC17" s="387">
        <f t="shared" si="9"/>
        <v>0</v>
      </c>
      <c r="AD17" s="387">
        <f t="shared" si="9"/>
        <v>0</v>
      </c>
      <c r="AE17" s="387">
        <f t="shared" si="9"/>
        <v>0</v>
      </c>
      <c r="AF17" s="387">
        <f t="shared" si="9"/>
        <v>0</v>
      </c>
      <c r="AG17" s="387">
        <f t="shared" si="3"/>
        <v>206</v>
      </c>
      <c r="AH17" s="387">
        <f t="shared" si="4"/>
        <v>163</v>
      </c>
      <c r="AI17" s="387">
        <f t="shared" si="8"/>
        <v>43</v>
      </c>
      <c r="AJ17" s="387">
        <f t="shared" si="5"/>
        <v>36</v>
      </c>
      <c r="AK17" s="387">
        <f t="shared" si="6"/>
        <v>3</v>
      </c>
    </row>
    <row r="18" spans="1:37" s="44" customFormat="1" x14ac:dyDescent="0.25">
      <c r="A18" s="389" t="s">
        <v>111</v>
      </c>
      <c r="B18" s="58" t="s">
        <v>89</v>
      </c>
      <c r="C18" s="390">
        <v>15</v>
      </c>
      <c r="D18" s="376">
        <v>14</v>
      </c>
      <c r="E18" s="376">
        <f>C18-D18</f>
        <v>1</v>
      </c>
      <c r="F18" s="381"/>
      <c r="G18" s="382"/>
      <c r="H18" s="390">
        <v>11</v>
      </c>
      <c r="I18" s="376">
        <v>9</v>
      </c>
      <c r="J18" s="376">
        <f>H18-I18</f>
        <v>2</v>
      </c>
      <c r="K18" s="381"/>
      <c r="L18" s="382"/>
      <c r="M18" s="390">
        <v>10</v>
      </c>
      <c r="N18" s="376">
        <v>11</v>
      </c>
      <c r="O18" s="391">
        <f>M18-N18</f>
        <v>-1</v>
      </c>
      <c r="P18" s="381"/>
      <c r="Q18" s="382"/>
      <c r="R18" s="390">
        <v>10</v>
      </c>
      <c r="S18" s="376">
        <v>9</v>
      </c>
      <c r="T18" s="391">
        <f>R18-S18</f>
        <v>1</v>
      </c>
      <c r="U18" s="381"/>
      <c r="V18" s="382"/>
      <c r="W18" s="390">
        <v>9</v>
      </c>
      <c r="X18" s="376">
        <v>8</v>
      </c>
      <c r="Y18" s="391">
        <f>W18-X18</f>
        <v>1</v>
      </c>
      <c r="Z18" s="392"/>
      <c r="AA18" s="382"/>
      <c r="AB18" s="393">
        <v>10</v>
      </c>
      <c r="AC18" s="394">
        <v>3</v>
      </c>
      <c r="AD18" s="394">
        <f>AB18-AC18</f>
        <v>7</v>
      </c>
      <c r="AE18" s="392">
        <v>0</v>
      </c>
      <c r="AF18" s="382"/>
      <c r="AG18" s="393">
        <f t="shared" si="3"/>
        <v>65</v>
      </c>
      <c r="AH18" s="394">
        <f t="shared" si="4"/>
        <v>54</v>
      </c>
      <c r="AI18" s="394">
        <f t="shared" si="8"/>
        <v>11</v>
      </c>
      <c r="AJ18" s="392">
        <f t="shared" si="5"/>
        <v>0</v>
      </c>
      <c r="AK18" s="382">
        <f t="shared" si="6"/>
        <v>0</v>
      </c>
    </row>
    <row r="19" spans="1:37" s="44" customFormat="1" ht="13.8" thickBot="1" x14ac:dyDescent="0.3">
      <c r="A19" s="395" t="s">
        <v>112</v>
      </c>
      <c r="B19" s="58" t="s">
        <v>95</v>
      </c>
      <c r="C19" s="390">
        <v>15</v>
      </c>
      <c r="D19" s="376">
        <v>19</v>
      </c>
      <c r="E19" s="376">
        <f>C19-D19</f>
        <v>-4</v>
      </c>
      <c r="F19" s="381"/>
      <c r="G19" s="396">
        <v>4</v>
      </c>
      <c r="H19" s="390">
        <v>15</v>
      </c>
      <c r="I19" s="376">
        <v>10</v>
      </c>
      <c r="J19" s="376">
        <f>H19-I19</f>
        <v>5</v>
      </c>
      <c r="K19" s="381"/>
      <c r="L19" s="396"/>
      <c r="M19" s="390">
        <v>10</v>
      </c>
      <c r="N19" s="376">
        <v>9</v>
      </c>
      <c r="O19" s="376">
        <f>M19-N19</f>
        <v>1</v>
      </c>
      <c r="P19" s="381"/>
      <c r="Q19" s="396">
        <v>1</v>
      </c>
      <c r="R19" s="390">
        <v>8</v>
      </c>
      <c r="S19" s="376">
        <v>7</v>
      </c>
      <c r="T19" s="376">
        <f>R19-S19</f>
        <v>1</v>
      </c>
      <c r="U19" s="381"/>
      <c r="V19" s="396"/>
      <c r="W19" s="390">
        <v>10</v>
      </c>
      <c r="X19" s="376">
        <v>9</v>
      </c>
      <c r="Y19" s="376">
        <f>W19-X19</f>
        <v>1</v>
      </c>
      <c r="Z19" s="397"/>
      <c r="AA19" s="396"/>
      <c r="AB19" s="398">
        <v>10</v>
      </c>
      <c r="AC19" s="391">
        <v>5</v>
      </c>
      <c r="AD19" s="391">
        <f>AB19-AC19</f>
        <v>5</v>
      </c>
      <c r="AE19" s="397">
        <v>0</v>
      </c>
      <c r="AF19" s="396"/>
      <c r="AG19" s="398">
        <f t="shared" si="3"/>
        <v>68</v>
      </c>
      <c r="AH19" s="391">
        <f t="shared" si="4"/>
        <v>59</v>
      </c>
      <c r="AI19" s="391">
        <f t="shared" si="8"/>
        <v>9</v>
      </c>
      <c r="AJ19" s="397">
        <f t="shared" si="5"/>
        <v>0</v>
      </c>
      <c r="AK19" s="396">
        <f t="shared" si="6"/>
        <v>5</v>
      </c>
    </row>
    <row r="20" spans="1:37" s="44" customFormat="1" ht="13.8" thickBot="1" x14ac:dyDescent="0.3">
      <c r="A20" s="514" t="s">
        <v>83</v>
      </c>
      <c r="B20" s="515"/>
      <c r="C20" s="387">
        <f t="shared" ref="C20:AF20" si="10">SUM(C18:C19)</f>
        <v>30</v>
      </c>
      <c r="D20" s="387">
        <f t="shared" si="10"/>
        <v>33</v>
      </c>
      <c r="E20" s="387">
        <f t="shared" si="10"/>
        <v>-3</v>
      </c>
      <c r="F20" s="388">
        <f t="shared" si="10"/>
        <v>0</v>
      </c>
      <c r="G20" s="387">
        <f t="shared" si="10"/>
        <v>4</v>
      </c>
      <c r="H20" s="387">
        <f t="shared" si="10"/>
        <v>26</v>
      </c>
      <c r="I20" s="387">
        <f t="shared" si="10"/>
        <v>19</v>
      </c>
      <c r="J20" s="387">
        <f t="shared" si="10"/>
        <v>7</v>
      </c>
      <c r="K20" s="387">
        <f t="shared" si="10"/>
        <v>0</v>
      </c>
      <c r="L20" s="387">
        <f t="shared" si="10"/>
        <v>0</v>
      </c>
      <c r="M20" s="387">
        <f t="shared" si="10"/>
        <v>20</v>
      </c>
      <c r="N20" s="387">
        <f t="shared" si="10"/>
        <v>20</v>
      </c>
      <c r="O20" s="387">
        <f t="shared" si="10"/>
        <v>0</v>
      </c>
      <c r="P20" s="387">
        <f t="shared" si="10"/>
        <v>0</v>
      </c>
      <c r="Q20" s="387">
        <f t="shared" si="10"/>
        <v>1</v>
      </c>
      <c r="R20" s="387">
        <f t="shared" si="10"/>
        <v>18</v>
      </c>
      <c r="S20" s="387">
        <f t="shared" si="10"/>
        <v>16</v>
      </c>
      <c r="T20" s="387">
        <f t="shared" si="10"/>
        <v>2</v>
      </c>
      <c r="U20" s="387">
        <f t="shared" si="10"/>
        <v>0</v>
      </c>
      <c r="V20" s="387">
        <f t="shared" si="10"/>
        <v>0</v>
      </c>
      <c r="W20" s="387">
        <f t="shared" si="10"/>
        <v>19</v>
      </c>
      <c r="X20" s="387">
        <f t="shared" si="10"/>
        <v>17</v>
      </c>
      <c r="Y20" s="387">
        <f t="shared" si="10"/>
        <v>2</v>
      </c>
      <c r="Z20" s="387">
        <f t="shared" si="10"/>
        <v>0</v>
      </c>
      <c r="AA20" s="387">
        <f t="shared" si="10"/>
        <v>0</v>
      </c>
      <c r="AB20" s="387">
        <f t="shared" si="10"/>
        <v>20</v>
      </c>
      <c r="AC20" s="387">
        <f t="shared" si="10"/>
        <v>8</v>
      </c>
      <c r="AD20" s="387">
        <f t="shared" si="10"/>
        <v>12</v>
      </c>
      <c r="AE20" s="387">
        <f t="shared" si="10"/>
        <v>0</v>
      </c>
      <c r="AF20" s="387">
        <f t="shared" si="10"/>
        <v>0</v>
      </c>
      <c r="AG20" s="387">
        <f t="shared" si="3"/>
        <v>133</v>
      </c>
      <c r="AH20" s="387">
        <f t="shared" si="4"/>
        <v>113</v>
      </c>
      <c r="AI20" s="387">
        <f t="shared" si="8"/>
        <v>20</v>
      </c>
      <c r="AJ20" s="387">
        <f t="shared" si="5"/>
        <v>0</v>
      </c>
      <c r="AK20" s="387">
        <f t="shared" si="6"/>
        <v>5</v>
      </c>
    </row>
    <row r="21" spans="1:37" s="44" customFormat="1" ht="13.8" thickBot="1" x14ac:dyDescent="0.3">
      <c r="A21" s="399" t="s">
        <v>147</v>
      </c>
      <c r="B21" s="278" t="s">
        <v>149</v>
      </c>
      <c r="C21" s="400"/>
      <c r="D21" s="387"/>
      <c r="E21" s="387"/>
      <c r="F21" s="388">
        <v>1</v>
      </c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  <c r="AB21" s="387"/>
      <c r="AC21" s="387"/>
      <c r="AD21" s="387"/>
      <c r="AE21" s="387"/>
      <c r="AF21" s="387">
        <f>SUM(AF20:AF20)</f>
        <v>0</v>
      </c>
      <c r="AG21" s="387">
        <f t="shared" ref="AG21:AG22" si="11">C21+H21+M21+R21+W21+AB21</f>
        <v>0</v>
      </c>
      <c r="AH21" s="387">
        <f t="shared" ref="AH21:AH22" si="12">D21+I21+N21+S21+X21+AC21</f>
        <v>0</v>
      </c>
      <c r="AI21" s="387">
        <f t="shared" si="8"/>
        <v>0</v>
      </c>
      <c r="AJ21" s="387">
        <f t="shared" ref="AJ21:AJ22" si="13">F21+K21+P21+U21+Z21+AE21</f>
        <v>1</v>
      </c>
      <c r="AK21" s="387">
        <f t="shared" ref="AK21:AK22" si="14">G21+L21+Q21+V21+AA21+AF21</f>
        <v>0</v>
      </c>
    </row>
    <row r="22" spans="1:37" s="44" customFormat="1" ht="13.8" thickBot="1" x14ac:dyDescent="0.3">
      <c r="A22" s="514" t="s">
        <v>148</v>
      </c>
      <c r="B22" s="520"/>
      <c r="C22" s="387">
        <f t="shared" ref="C22:AE22" si="15">SUM(C21:C21)</f>
        <v>0</v>
      </c>
      <c r="D22" s="387">
        <f t="shared" si="15"/>
        <v>0</v>
      </c>
      <c r="E22" s="387">
        <f t="shared" si="15"/>
        <v>0</v>
      </c>
      <c r="F22" s="388">
        <f t="shared" si="15"/>
        <v>1</v>
      </c>
      <c r="G22" s="387">
        <f t="shared" si="15"/>
        <v>0</v>
      </c>
      <c r="H22" s="387">
        <f t="shared" si="15"/>
        <v>0</v>
      </c>
      <c r="I22" s="387">
        <f t="shared" si="15"/>
        <v>0</v>
      </c>
      <c r="J22" s="387">
        <f t="shared" si="15"/>
        <v>0</v>
      </c>
      <c r="K22" s="387">
        <f t="shared" si="15"/>
        <v>0</v>
      </c>
      <c r="L22" s="387">
        <f t="shared" si="15"/>
        <v>0</v>
      </c>
      <c r="M22" s="387">
        <f t="shared" si="15"/>
        <v>0</v>
      </c>
      <c r="N22" s="387">
        <f t="shared" si="15"/>
        <v>0</v>
      </c>
      <c r="O22" s="387">
        <f t="shared" si="15"/>
        <v>0</v>
      </c>
      <c r="P22" s="387">
        <f t="shared" si="15"/>
        <v>0</v>
      </c>
      <c r="Q22" s="387">
        <f t="shared" si="15"/>
        <v>0</v>
      </c>
      <c r="R22" s="387">
        <f t="shared" si="15"/>
        <v>0</v>
      </c>
      <c r="S22" s="387">
        <f t="shared" si="15"/>
        <v>0</v>
      </c>
      <c r="T22" s="387">
        <f t="shared" si="15"/>
        <v>0</v>
      </c>
      <c r="U22" s="387">
        <f t="shared" si="15"/>
        <v>0</v>
      </c>
      <c r="V22" s="387">
        <f t="shared" si="15"/>
        <v>0</v>
      </c>
      <c r="W22" s="387">
        <f t="shared" si="15"/>
        <v>0</v>
      </c>
      <c r="X22" s="387">
        <f t="shared" si="15"/>
        <v>0</v>
      </c>
      <c r="Y22" s="387">
        <f t="shared" si="15"/>
        <v>0</v>
      </c>
      <c r="Z22" s="387">
        <f t="shared" si="15"/>
        <v>0</v>
      </c>
      <c r="AA22" s="387">
        <f t="shared" si="15"/>
        <v>0</v>
      </c>
      <c r="AB22" s="387">
        <f t="shared" si="15"/>
        <v>0</v>
      </c>
      <c r="AC22" s="387">
        <f t="shared" si="15"/>
        <v>0</v>
      </c>
      <c r="AD22" s="387">
        <f t="shared" si="15"/>
        <v>0</v>
      </c>
      <c r="AE22" s="387">
        <f t="shared" si="15"/>
        <v>0</v>
      </c>
      <c r="AF22" s="387"/>
      <c r="AG22" s="387">
        <f t="shared" si="11"/>
        <v>0</v>
      </c>
      <c r="AH22" s="387">
        <f t="shared" si="12"/>
        <v>0</v>
      </c>
      <c r="AI22" s="387">
        <f t="shared" ref="AI22" si="16">E22+J22+O22+T22+Y22+AD22</f>
        <v>0</v>
      </c>
      <c r="AJ22" s="387">
        <f t="shared" si="13"/>
        <v>1</v>
      </c>
      <c r="AK22" s="387">
        <f t="shared" si="14"/>
        <v>0</v>
      </c>
    </row>
    <row r="23" spans="1:37" s="271" customFormat="1" ht="13.8" thickBot="1" x14ac:dyDescent="0.3">
      <c r="A23" s="514" t="s">
        <v>116</v>
      </c>
      <c r="B23" s="518"/>
      <c r="C23" s="401">
        <f t="shared" ref="C23:AK23" si="17">SUM(C20,C17,C22)</f>
        <v>74</v>
      </c>
      <c r="D23" s="401">
        <f t="shared" si="17"/>
        <v>78</v>
      </c>
      <c r="E23" s="401">
        <f t="shared" si="17"/>
        <v>-4</v>
      </c>
      <c r="F23" s="402">
        <f t="shared" si="17"/>
        <v>11</v>
      </c>
      <c r="G23" s="401">
        <f t="shared" si="17"/>
        <v>6</v>
      </c>
      <c r="H23" s="401">
        <f t="shared" si="17"/>
        <v>73</v>
      </c>
      <c r="I23" s="401">
        <f t="shared" si="17"/>
        <v>53</v>
      </c>
      <c r="J23" s="401">
        <f t="shared" si="17"/>
        <v>20</v>
      </c>
      <c r="K23" s="401">
        <f t="shared" si="17"/>
        <v>14</v>
      </c>
      <c r="L23" s="401">
        <f t="shared" si="17"/>
        <v>0</v>
      </c>
      <c r="M23" s="401">
        <f t="shared" si="17"/>
        <v>61</v>
      </c>
      <c r="N23" s="401">
        <f t="shared" si="17"/>
        <v>50</v>
      </c>
      <c r="O23" s="401">
        <f t="shared" si="17"/>
        <v>11</v>
      </c>
      <c r="P23" s="401">
        <f t="shared" si="17"/>
        <v>11</v>
      </c>
      <c r="Q23" s="401">
        <f t="shared" si="17"/>
        <v>1</v>
      </c>
      <c r="R23" s="401">
        <f t="shared" si="17"/>
        <v>92</v>
      </c>
      <c r="S23" s="401">
        <f t="shared" si="17"/>
        <v>70</v>
      </c>
      <c r="T23" s="401">
        <f t="shared" si="17"/>
        <v>22</v>
      </c>
      <c r="U23" s="401">
        <f t="shared" si="17"/>
        <v>1</v>
      </c>
      <c r="V23" s="401">
        <f t="shared" si="17"/>
        <v>1</v>
      </c>
      <c r="W23" s="401">
        <f t="shared" si="17"/>
        <v>19</v>
      </c>
      <c r="X23" s="401">
        <f t="shared" si="17"/>
        <v>17</v>
      </c>
      <c r="Y23" s="401">
        <f t="shared" si="17"/>
        <v>2</v>
      </c>
      <c r="Z23" s="401">
        <f t="shared" si="17"/>
        <v>0</v>
      </c>
      <c r="AA23" s="401">
        <f t="shared" si="17"/>
        <v>0</v>
      </c>
      <c r="AB23" s="401">
        <f t="shared" si="17"/>
        <v>20</v>
      </c>
      <c r="AC23" s="401">
        <f t="shared" si="17"/>
        <v>8</v>
      </c>
      <c r="AD23" s="401">
        <f t="shared" si="17"/>
        <v>12</v>
      </c>
      <c r="AE23" s="401">
        <f t="shared" si="17"/>
        <v>0</v>
      </c>
      <c r="AF23" s="401">
        <f t="shared" si="17"/>
        <v>0</v>
      </c>
      <c r="AG23" s="401">
        <f t="shared" si="17"/>
        <v>339</v>
      </c>
      <c r="AH23" s="401">
        <f t="shared" si="17"/>
        <v>276</v>
      </c>
      <c r="AI23" s="401">
        <f t="shared" si="17"/>
        <v>63</v>
      </c>
      <c r="AJ23" s="401">
        <f t="shared" si="17"/>
        <v>37</v>
      </c>
      <c r="AK23" s="401">
        <f t="shared" si="17"/>
        <v>8</v>
      </c>
    </row>
    <row r="24" spans="1:37" x14ac:dyDescent="0.25">
      <c r="A24" s="519"/>
      <c r="B24" s="519"/>
      <c r="C24" s="519"/>
      <c r="D24" s="519"/>
      <c r="E24" s="519"/>
      <c r="F24" s="519"/>
      <c r="G24" s="519"/>
      <c r="H24" s="519"/>
      <c r="I24" s="519"/>
      <c r="J24" s="212"/>
      <c r="K24" s="212"/>
      <c r="L24" s="212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</row>
    <row r="25" spans="1:37" s="36" customFormat="1" ht="15.6" x14ac:dyDescent="0.3">
      <c r="A25" s="37"/>
      <c r="B25" s="37"/>
      <c r="C25" s="37"/>
      <c r="D25" s="186"/>
      <c r="E25" s="187"/>
      <c r="F25" s="187"/>
      <c r="G25" s="187"/>
      <c r="H25" s="37"/>
      <c r="I25" s="186"/>
      <c r="J25" s="187"/>
      <c r="K25" s="187"/>
      <c r="L25" s="187"/>
      <c r="M25" s="186"/>
      <c r="N25" s="37"/>
      <c r="O25" s="516"/>
      <c r="P25" s="516"/>
      <c r="Q25" s="516"/>
      <c r="R25" s="516"/>
      <c r="S25" s="516"/>
      <c r="T25" s="516"/>
      <c r="U25" s="39"/>
      <c r="V25" s="39"/>
      <c r="W25" s="37"/>
      <c r="X25" s="37"/>
      <c r="Y25" s="38"/>
      <c r="Z25" s="38"/>
      <c r="AA25" s="38"/>
      <c r="AB25" s="37"/>
      <c r="AC25" s="37"/>
      <c r="AD25" s="38"/>
      <c r="AE25" s="38"/>
      <c r="AF25" s="38"/>
      <c r="AG25" s="37"/>
      <c r="AH25" s="37"/>
      <c r="AI25" s="37"/>
      <c r="AJ25" s="37"/>
      <c r="AK25" s="37"/>
    </row>
    <row r="26" spans="1:37" x14ac:dyDescent="0.25">
      <c r="M26" s="34"/>
      <c r="N26" s="34"/>
      <c r="O26" s="35"/>
      <c r="P26" s="35"/>
      <c r="Q26" s="35"/>
      <c r="R26" s="34"/>
      <c r="S26" s="34"/>
      <c r="T26" s="35"/>
      <c r="U26" s="35"/>
      <c r="V26" s="35"/>
      <c r="W26" s="34"/>
      <c r="X26" s="34"/>
      <c r="Y26" s="35"/>
      <c r="Z26" s="35"/>
      <c r="AA26" s="35"/>
      <c r="AB26" s="34"/>
      <c r="AC26" s="34"/>
      <c r="AD26" s="35"/>
      <c r="AE26" s="35"/>
      <c r="AF26" s="35"/>
      <c r="AG26" s="34"/>
      <c r="AH26" s="34"/>
      <c r="AI26" s="34"/>
      <c r="AJ26" s="34"/>
      <c r="AK26" s="34"/>
    </row>
    <row r="27" spans="1:37" x14ac:dyDescent="0.25">
      <c r="M27" s="34"/>
      <c r="N27" s="34"/>
      <c r="O27" s="35"/>
      <c r="P27" s="35"/>
      <c r="Q27" s="35"/>
      <c r="R27" s="34"/>
      <c r="S27" s="34"/>
      <c r="T27" s="35"/>
      <c r="U27" s="35"/>
      <c r="V27" s="35"/>
      <c r="W27" s="34"/>
      <c r="X27" s="34"/>
      <c r="Y27" s="35"/>
      <c r="Z27" s="35"/>
      <c r="AA27" s="35"/>
      <c r="AB27" s="34"/>
      <c r="AC27" s="34"/>
      <c r="AD27" s="35"/>
      <c r="AE27" s="35"/>
      <c r="AF27" s="35"/>
      <c r="AG27" s="34"/>
      <c r="AH27" s="34"/>
      <c r="AI27" s="34"/>
      <c r="AJ27" s="34"/>
      <c r="AK27" s="34"/>
    </row>
    <row r="28" spans="1:37" x14ac:dyDescent="0.25">
      <c r="M28" s="34"/>
      <c r="N28" s="34"/>
      <c r="O28" s="35"/>
      <c r="P28" s="35"/>
      <c r="Q28" s="35"/>
      <c r="R28" s="34"/>
      <c r="S28" s="34"/>
      <c r="T28" s="35"/>
      <c r="U28" s="35"/>
      <c r="V28" s="35"/>
      <c r="W28" s="34"/>
      <c r="X28" s="34"/>
      <c r="Y28" s="35"/>
      <c r="Z28" s="35"/>
      <c r="AA28" s="35"/>
      <c r="AB28" s="34"/>
      <c r="AC28" s="34"/>
      <c r="AD28" s="35"/>
      <c r="AE28" s="35"/>
      <c r="AF28" s="35"/>
      <c r="AG28" s="34"/>
      <c r="AH28" s="34"/>
      <c r="AI28" s="34"/>
      <c r="AJ28" s="34"/>
      <c r="AK28" s="34"/>
    </row>
    <row r="29" spans="1:37" x14ac:dyDescent="0.25">
      <c r="A29"/>
      <c r="B29"/>
      <c r="C29"/>
      <c r="D29"/>
      <c r="E29"/>
      <c r="F29"/>
      <c r="G29"/>
      <c r="H29"/>
      <c r="I29"/>
      <c r="J29"/>
      <c r="K29"/>
      <c r="L29"/>
      <c r="M29" s="34"/>
      <c r="N29" s="34"/>
      <c r="O29" s="35"/>
      <c r="P29" s="35"/>
      <c r="Q29" s="35"/>
      <c r="R29" s="34"/>
      <c r="S29" s="34"/>
      <c r="T29" s="35"/>
      <c r="U29" s="35"/>
      <c r="V29" s="35"/>
      <c r="W29" s="34"/>
      <c r="X29" s="34"/>
      <c r="Y29" s="35"/>
      <c r="Z29" s="35"/>
      <c r="AA29" s="35"/>
      <c r="AB29" s="34"/>
      <c r="AC29" s="34"/>
      <c r="AD29" s="35"/>
      <c r="AE29" s="35"/>
      <c r="AF29" s="35"/>
      <c r="AG29" s="34"/>
      <c r="AH29" s="34"/>
      <c r="AI29" s="34"/>
      <c r="AJ29" s="34"/>
      <c r="AK29" s="34"/>
    </row>
    <row r="30" spans="1:37" x14ac:dyDescent="0.25">
      <c r="A30"/>
      <c r="B30"/>
      <c r="C30"/>
      <c r="D30"/>
      <c r="E30"/>
      <c r="F30"/>
      <c r="G30"/>
      <c r="H30"/>
      <c r="I30"/>
      <c r="J30"/>
      <c r="K30"/>
      <c r="L30"/>
      <c r="M30" s="34"/>
      <c r="N30" s="34"/>
      <c r="O30" s="35"/>
      <c r="P30" s="35"/>
      <c r="Q30" s="35"/>
      <c r="R30" s="34"/>
      <c r="S30" s="34"/>
      <c r="T30" s="35"/>
      <c r="U30" s="35"/>
      <c r="V30" s="35"/>
      <c r="W30" s="34"/>
      <c r="X30" s="34"/>
      <c r="Y30" s="35"/>
      <c r="Z30" s="35"/>
      <c r="AA30" s="35"/>
      <c r="AB30" s="34"/>
      <c r="AC30" s="34"/>
      <c r="AD30" s="35"/>
      <c r="AE30" s="35"/>
      <c r="AF30" s="35"/>
      <c r="AG30" s="34"/>
      <c r="AH30" s="34"/>
      <c r="AI30" s="34"/>
      <c r="AJ30" s="34"/>
      <c r="AK30" s="34"/>
    </row>
    <row r="31" spans="1:37" x14ac:dyDescent="0.25">
      <c r="A31"/>
      <c r="B31"/>
      <c r="C31"/>
      <c r="D31"/>
      <c r="E31"/>
      <c r="F31"/>
      <c r="G31"/>
      <c r="H31"/>
      <c r="I31"/>
      <c r="J31"/>
      <c r="K31"/>
      <c r="L31"/>
      <c r="M31" s="34"/>
      <c r="N31" s="34"/>
      <c r="O31" s="35"/>
      <c r="P31" s="35"/>
      <c r="Q31" s="35"/>
      <c r="R31" s="34"/>
      <c r="S31" s="34"/>
      <c r="T31" s="35"/>
      <c r="U31" s="35"/>
      <c r="V31" s="35"/>
      <c r="W31" s="34"/>
      <c r="X31" s="34"/>
      <c r="Y31" s="35"/>
      <c r="Z31" s="35"/>
      <c r="AA31" s="35"/>
      <c r="AB31" s="34"/>
      <c r="AC31" s="34"/>
      <c r="AD31" s="35"/>
      <c r="AE31" s="35"/>
      <c r="AF31" s="35"/>
      <c r="AG31" s="34"/>
      <c r="AH31" s="34"/>
      <c r="AI31" s="34"/>
      <c r="AJ31" s="34"/>
      <c r="AK31" s="34"/>
    </row>
    <row r="32" spans="1:37" x14ac:dyDescent="0.25">
      <c r="A32"/>
      <c r="B32"/>
      <c r="C32"/>
      <c r="D32"/>
      <c r="E32"/>
      <c r="F32"/>
      <c r="G32"/>
      <c r="H32"/>
      <c r="I32"/>
      <c r="J32"/>
      <c r="K32"/>
      <c r="L32"/>
      <c r="M32" s="34"/>
      <c r="N32" s="34"/>
      <c r="O32" s="35"/>
      <c r="P32" s="35"/>
      <c r="Q32" s="35"/>
      <c r="R32" s="34"/>
      <c r="S32" s="34"/>
      <c r="T32" s="35"/>
      <c r="U32" s="35"/>
      <c r="V32" s="35"/>
      <c r="W32" s="34"/>
      <c r="X32" s="34"/>
      <c r="Y32" s="35"/>
      <c r="Z32" s="35"/>
      <c r="AA32" s="35"/>
      <c r="AB32" s="34"/>
      <c r="AC32" s="34"/>
      <c r="AD32" s="35"/>
      <c r="AE32" s="35"/>
      <c r="AF32" s="35"/>
      <c r="AG32" s="34"/>
      <c r="AH32" s="34"/>
      <c r="AI32" s="34"/>
      <c r="AJ32" s="34"/>
      <c r="AK32" s="34"/>
    </row>
    <row r="33" spans="1:37" x14ac:dyDescent="0.25">
      <c r="A33"/>
      <c r="B33"/>
      <c r="C33"/>
      <c r="D33"/>
      <c r="E33"/>
      <c r="F33"/>
      <c r="G33"/>
      <c r="H33"/>
      <c r="I33"/>
      <c r="J33"/>
      <c r="K33"/>
      <c r="L33"/>
      <c r="M33" s="34"/>
      <c r="N33" s="34"/>
      <c r="O33" s="35"/>
      <c r="P33" s="35"/>
      <c r="Q33" s="35"/>
      <c r="R33" s="34"/>
      <c r="S33" s="34"/>
      <c r="T33" s="35"/>
      <c r="U33" s="35"/>
      <c r="V33" s="35"/>
      <c r="W33" s="34"/>
      <c r="X33" s="34"/>
      <c r="Y33" s="35"/>
      <c r="Z33" s="35"/>
      <c r="AA33" s="35"/>
      <c r="AB33" s="34"/>
      <c r="AC33" s="34"/>
      <c r="AD33" s="35"/>
      <c r="AE33" s="35"/>
      <c r="AF33" s="35"/>
      <c r="AG33" s="34"/>
      <c r="AH33" s="34"/>
      <c r="AI33" s="34"/>
      <c r="AJ33" s="34"/>
      <c r="AK33" s="34"/>
    </row>
    <row r="34" spans="1:37" x14ac:dyDescent="0.25">
      <c r="A34"/>
      <c r="B34"/>
      <c r="C34"/>
      <c r="D34"/>
      <c r="E34"/>
      <c r="F34"/>
      <c r="G34"/>
      <c r="H34"/>
      <c r="I34"/>
      <c r="J34"/>
      <c r="K34"/>
      <c r="L34"/>
      <c r="M34" s="34"/>
      <c r="N34" s="34"/>
      <c r="O34" s="35"/>
      <c r="P34" s="35"/>
      <c r="Q34" s="35"/>
      <c r="R34" s="34"/>
      <c r="S34" s="34"/>
      <c r="T34" s="35"/>
      <c r="U34" s="35"/>
      <c r="V34" s="35"/>
      <c r="W34" s="34"/>
      <c r="X34" s="34"/>
      <c r="Y34" s="35"/>
      <c r="Z34" s="35"/>
      <c r="AA34" s="35"/>
      <c r="AB34" s="34"/>
      <c r="AC34" s="34"/>
      <c r="AD34" s="35"/>
      <c r="AE34" s="35"/>
      <c r="AF34" s="35"/>
      <c r="AG34" s="34"/>
      <c r="AH34" s="34"/>
      <c r="AI34" s="34"/>
      <c r="AJ34" s="34"/>
      <c r="AK34" s="34"/>
    </row>
    <row r="35" spans="1:37" x14ac:dyDescent="0.25">
      <c r="A35"/>
      <c r="B35"/>
      <c r="C35"/>
      <c r="D35"/>
      <c r="E35"/>
      <c r="F35"/>
      <c r="G35"/>
      <c r="H35"/>
      <c r="I35"/>
      <c r="J35"/>
      <c r="K35"/>
      <c r="L35"/>
      <c r="M35" s="34"/>
      <c r="N35" s="34"/>
      <c r="O35" s="35"/>
      <c r="P35" s="35"/>
      <c r="Q35" s="35"/>
      <c r="R35" s="34"/>
      <c r="S35" s="34"/>
      <c r="T35" s="35"/>
      <c r="U35" s="35"/>
      <c r="V35" s="35"/>
      <c r="W35" s="34"/>
      <c r="X35" s="34"/>
      <c r="Y35" s="35"/>
      <c r="Z35" s="35"/>
      <c r="AA35" s="35"/>
      <c r="AB35" s="34"/>
      <c r="AC35" s="34"/>
      <c r="AD35" s="35"/>
      <c r="AE35" s="35"/>
      <c r="AF35" s="35"/>
      <c r="AG35" s="34"/>
      <c r="AH35" s="34"/>
      <c r="AI35" s="34"/>
      <c r="AJ35" s="34"/>
      <c r="AK35" s="34"/>
    </row>
    <row r="36" spans="1:37" x14ac:dyDescent="0.25">
      <c r="A36"/>
      <c r="B36"/>
      <c r="C36"/>
      <c r="D36"/>
      <c r="E36"/>
      <c r="F36"/>
      <c r="G36"/>
      <c r="H36"/>
      <c r="I36"/>
      <c r="J36"/>
      <c r="K36"/>
      <c r="L36"/>
      <c r="M36" s="34"/>
      <c r="N36" s="34"/>
      <c r="O36" s="35"/>
      <c r="P36" s="35"/>
      <c r="Q36" s="35"/>
      <c r="R36" s="34"/>
      <c r="S36" s="34"/>
      <c r="T36" s="35"/>
      <c r="U36" s="35"/>
      <c r="V36" s="35"/>
      <c r="W36" s="34"/>
      <c r="X36" s="34"/>
      <c r="Y36" s="35"/>
      <c r="Z36" s="35"/>
      <c r="AA36" s="35"/>
      <c r="AB36" s="34"/>
      <c r="AC36" s="34"/>
      <c r="AD36" s="35"/>
      <c r="AE36" s="35"/>
      <c r="AF36" s="35"/>
      <c r="AG36" s="34"/>
      <c r="AH36" s="34"/>
      <c r="AI36" s="34"/>
      <c r="AJ36" s="34"/>
      <c r="AK36" s="34"/>
    </row>
    <row r="37" spans="1:37" x14ac:dyDescent="0.25">
      <c r="A37"/>
      <c r="B37"/>
      <c r="C37"/>
      <c r="D37"/>
      <c r="E37"/>
      <c r="F37"/>
      <c r="G37"/>
      <c r="H37"/>
      <c r="I37"/>
      <c r="J37"/>
      <c r="K37"/>
      <c r="L37"/>
      <c r="M37" s="34"/>
      <c r="N37" s="34"/>
      <c r="O37" s="35"/>
      <c r="P37" s="35"/>
      <c r="Q37" s="35"/>
      <c r="R37" s="34"/>
      <c r="S37" s="34"/>
      <c r="T37" s="35"/>
      <c r="U37" s="35"/>
      <c r="V37" s="35"/>
      <c r="W37" s="34"/>
      <c r="X37" s="34"/>
      <c r="Y37" s="35"/>
      <c r="Z37" s="35"/>
      <c r="AA37" s="35"/>
      <c r="AB37" s="34"/>
      <c r="AC37" s="34"/>
      <c r="AD37" s="35"/>
      <c r="AE37" s="35"/>
      <c r="AF37" s="35"/>
      <c r="AG37" s="34"/>
      <c r="AH37" s="34"/>
      <c r="AI37" s="34"/>
      <c r="AJ37" s="34"/>
      <c r="AK37" s="34"/>
    </row>
    <row r="38" spans="1:37" x14ac:dyDescent="0.25">
      <c r="A38"/>
      <c r="B38"/>
      <c r="C38"/>
      <c r="D38"/>
      <c r="E38"/>
      <c r="F38"/>
      <c r="G38"/>
      <c r="H38"/>
      <c r="I38"/>
      <c r="J38"/>
      <c r="K38"/>
      <c r="L38"/>
      <c r="M38" s="34"/>
      <c r="N38" s="34"/>
      <c r="O38" s="35"/>
      <c r="P38" s="35"/>
      <c r="Q38" s="35"/>
      <c r="R38" s="34"/>
      <c r="S38" s="34"/>
      <c r="T38" s="35"/>
      <c r="U38" s="35"/>
      <c r="V38" s="35"/>
      <c r="W38" s="34"/>
      <c r="X38" s="34"/>
      <c r="Y38" s="35"/>
      <c r="Z38" s="35"/>
      <c r="AA38" s="35"/>
      <c r="AB38" s="34"/>
      <c r="AC38" s="34"/>
      <c r="AD38" s="35"/>
      <c r="AE38" s="35"/>
      <c r="AF38" s="35"/>
      <c r="AG38" s="34"/>
      <c r="AH38" s="34"/>
      <c r="AI38" s="34"/>
      <c r="AJ38" s="34"/>
      <c r="AK38" s="34"/>
    </row>
    <row r="39" spans="1:37" x14ac:dyDescent="0.25">
      <c r="A39"/>
      <c r="B39"/>
      <c r="C39"/>
      <c r="D39"/>
      <c r="E39"/>
      <c r="F39"/>
      <c r="G39"/>
      <c r="H39"/>
      <c r="I39"/>
      <c r="J39"/>
      <c r="K39"/>
      <c r="L39"/>
      <c r="M39" s="34"/>
      <c r="N39" s="34"/>
      <c r="O39" s="35"/>
      <c r="P39" s="35"/>
      <c r="Q39" s="35"/>
      <c r="R39" s="34"/>
      <c r="S39" s="34"/>
      <c r="T39" s="35"/>
      <c r="U39" s="35"/>
      <c r="V39" s="35"/>
      <c r="W39" s="34"/>
      <c r="X39" s="34"/>
      <c r="Y39" s="35"/>
      <c r="Z39" s="35"/>
      <c r="AA39" s="35"/>
      <c r="AB39" s="34"/>
      <c r="AC39" s="34"/>
      <c r="AD39" s="35"/>
      <c r="AE39" s="35"/>
      <c r="AF39" s="35"/>
      <c r="AG39" s="34"/>
      <c r="AH39" s="34"/>
      <c r="AI39" s="34"/>
      <c r="AJ39" s="34"/>
      <c r="AK39" s="34"/>
    </row>
  </sheetData>
  <mergeCells count="24">
    <mergeCell ref="A20:B20"/>
    <mergeCell ref="C6:G6"/>
    <mergeCell ref="O25:T25"/>
    <mergeCell ref="A17:B17"/>
    <mergeCell ref="H5:L5"/>
    <mergeCell ref="H6:L6"/>
    <mergeCell ref="M5:Q5"/>
    <mergeCell ref="A23:B23"/>
    <mergeCell ref="A24:I24"/>
    <mergeCell ref="A22:B22"/>
    <mergeCell ref="A1:AK1"/>
    <mergeCell ref="A3:AK3"/>
    <mergeCell ref="A5:A7"/>
    <mergeCell ref="B5:B7"/>
    <mergeCell ref="R5:V5"/>
    <mergeCell ref="W5:AA5"/>
    <mergeCell ref="AG6:AK6"/>
    <mergeCell ref="C5:G5"/>
    <mergeCell ref="AB6:AF6"/>
    <mergeCell ref="R6:V6"/>
    <mergeCell ref="AB5:AF5"/>
    <mergeCell ref="M6:Q6"/>
    <mergeCell ref="W6:AA6"/>
    <mergeCell ref="AG5:AK5"/>
  </mergeCells>
  <phoneticPr fontId="25" type="noConversion"/>
  <printOptions horizontalCentered="1"/>
  <pageMargins left="0.28000000000000003" right="0.23" top="0.75" bottom="0.62" header="0.3" footer="0.3"/>
  <pageSetup paperSize="9"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S80"/>
  <sheetViews>
    <sheetView showZeros="0" topLeftCell="A10" zoomScaleNormal="100" workbookViewId="0">
      <selection activeCell="U17" sqref="U17"/>
    </sheetView>
  </sheetViews>
  <sheetFormatPr defaultColWidth="9.109375" defaultRowHeight="13.2" x14ac:dyDescent="0.25"/>
  <cols>
    <col min="1" max="1" width="4.6640625" style="2" customWidth="1"/>
    <col min="2" max="2" width="4.88671875" style="2" customWidth="1"/>
    <col min="3" max="12" width="4.109375" style="2" customWidth="1"/>
    <col min="13" max="14" width="5.109375" style="2" customWidth="1"/>
    <col min="15" max="15" width="4.33203125" style="2" customWidth="1"/>
    <col min="16" max="34" width="4.109375" style="2" customWidth="1"/>
    <col min="35" max="35" width="4.88671875" style="2" customWidth="1"/>
    <col min="36" max="45" width="4.109375" style="2" customWidth="1"/>
    <col min="46" max="16384" width="9.109375" style="2"/>
  </cols>
  <sheetData>
    <row r="1" spans="1:45" ht="12.75" customHeigh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6" x14ac:dyDescent="0.3">
      <c r="A2" s="3" t="s">
        <v>152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x14ac:dyDescent="0.3">
      <c r="A3" s="51" t="s">
        <v>47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4" customFormat="1" ht="20.399999999999999" x14ac:dyDescent="0.35">
      <c r="A5" s="460" t="s">
        <v>13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</row>
    <row r="6" spans="1:45" s="5" customFormat="1" ht="17.399999999999999" x14ac:dyDescent="0.3">
      <c r="A6" s="461" t="s">
        <v>126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</row>
    <row r="7" spans="1:45" s="5" customFormat="1" ht="17.399999999999999" x14ac:dyDescent="0.3">
      <c r="A7" s="462" t="s">
        <v>161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</row>
    <row r="8" spans="1:45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 thickBot="1" x14ac:dyDescent="0.3">
      <c r="A9" s="463" t="s">
        <v>15</v>
      </c>
      <c r="B9" s="469" t="s">
        <v>8</v>
      </c>
      <c r="C9" s="473" t="s">
        <v>50</v>
      </c>
      <c r="D9" s="456" t="s">
        <v>11</v>
      </c>
      <c r="E9" s="457"/>
      <c r="F9" s="457"/>
      <c r="G9" s="457"/>
      <c r="H9" s="457"/>
      <c r="I9" s="471"/>
      <c r="J9" s="521" t="s">
        <v>12</v>
      </c>
      <c r="K9" s="522"/>
      <c r="L9" s="522"/>
      <c r="M9" s="522"/>
      <c r="N9" s="463" t="s">
        <v>16</v>
      </c>
      <c r="O9" s="476" t="s">
        <v>65</v>
      </c>
      <c r="P9" s="456" t="s">
        <v>14</v>
      </c>
      <c r="Q9" s="457"/>
      <c r="R9" s="457"/>
      <c r="S9" s="457"/>
      <c r="T9" s="457"/>
      <c r="U9" s="457"/>
      <c r="V9" s="457"/>
      <c r="W9" s="521" t="s">
        <v>12</v>
      </c>
      <c r="X9" s="522"/>
      <c r="Y9" s="522"/>
      <c r="Z9" s="528"/>
      <c r="AA9" s="463" t="s">
        <v>17</v>
      </c>
      <c r="AB9" s="478" t="s">
        <v>64</v>
      </c>
      <c r="AC9" s="529" t="s">
        <v>66</v>
      </c>
      <c r="AD9" s="530"/>
      <c r="AE9" s="530"/>
      <c r="AF9" s="530"/>
      <c r="AG9" s="530"/>
      <c r="AH9" s="531"/>
      <c r="AI9" s="465" t="s">
        <v>74</v>
      </c>
      <c r="AJ9" s="456" t="s">
        <v>75</v>
      </c>
      <c r="AK9" s="457"/>
      <c r="AL9" s="457"/>
      <c r="AM9" s="457"/>
      <c r="AN9" s="451" t="s">
        <v>77</v>
      </c>
      <c r="AO9" s="457" t="s">
        <v>78</v>
      </c>
      <c r="AP9" s="457"/>
      <c r="AQ9" s="457"/>
      <c r="AR9" s="457"/>
      <c r="AS9" s="441" t="s">
        <v>79</v>
      </c>
    </row>
    <row r="10" spans="1:45" ht="13.8" thickBot="1" x14ac:dyDescent="0.3">
      <c r="A10" s="464"/>
      <c r="B10" s="470"/>
      <c r="C10" s="474"/>
      <c r="D10" s="458"/>
      <c r="E10" s="459"/>
      <c r="F10" s="459"/>
      <c r="G10" s="459"/>
      <c r="H10" s="459"/>
      <c r="I10" s="472"/>
      <c r="J10" s="523" t="s">
        <v>1</v>
      </c>
      <c r="K10" s="524"/>
      <c r="L10" s="524"/>
      <c r="M10" s="524"/>
      <c r="N10" s="464"/>
      <c r="O10" s="477"/>
      <c r="P10" s="458"/>
      <c r="Q10" s="459"/>
      <c r="R10" s="459"/>
      <c r="S10" s="459"/>
      <c r="T10" s="459"/>
      <c r="U10" s="459"/>
      <c r="V10" s="459"/>
      <c r="W10" s="523" t="s">
        <v>1</v>
      </c>
      <c r="X10" s="524"/>
      <c r="Y10" s="524"/>
      <c r="Z10" s="525"/>
      <c r="AA10" s="464"/>
      <c r="AB10" s="479"/>
      <c r="AC10" s="446" t="s">
        <v>67</v>
      </c>
      <c r="AD10" s="526" t="s">
        <v>72</v>
      </c>
      <c r="AE10" s="527"/>
      <c r="AF10" s="447" t="s">
        <v>71</v>
      </c>
      <c r="AG10" s="526" t="s">
        <v>73</v>
      </c>
      <c r="AH10" s="532"/>
      <c r="AI10" s="466"/>
      <c r="AJ10" s="458"/>
      <c r="AK10" s="459"/>
      <c r="AL10" s="459"/>
      <c r="AM10" s="459"/>
      <c r="AN10" s="451"/>
      <c r="AO10" s="459"/>
      <c r="AP10" s="459"/>
      <c r="AQ10" s="459"/>
      <c r="AR10" s="459"/>
      <c r="AS10" s="442"/>
    </row>
    <row r="11" spans="1:45" s="11" customFormat="1" ht="170.25" customHeight="1" thickBot="1" x14ac:dyDescent="0.3">
      <c r="A11" s="464"/>
      <c r="B11" s="470"/>
      <c r="C11" s="474"/>
      <c r="D11" s="7" t="s">
        <v>51</v>
      </c>
      <c r="E11" s="7" t="s">
        <v>68</v>
      </c>
      <c r="F11" s="7" t="s">
        <v>22</v>
      </c>
      <c r="G11" s="6" t="s">
        <v>33</v>
      </c>
      <c r="H11" s="7" t="s">
        <v>57</v>
      </c>
      <c r="I11" s="7" t="s">
        <v>58</v>
      </c>
      <c r="J11" s="8" t="s">
        <v>23</v>
      </c>
      <c r="K11" s="8" t="s">
        <v>52</v>
      </c>
      <c r="L11" s="8" t="s">
        <v>53</v>
      </c>
      <c r="M11" s="9" t="s">
        <v>54</v>
      </c>
      <c r="N11" s="464"/>
      <c r="O11" s="477"/>
      <c r="P11" s="6" t="s">
        <v>56</v>
      </c>
      <c r="Q11" s="7" t="s">
        <v>55</v>
      </c>
      <c r="R11" s="6" t="s">
        <v>59</v>
      </c>
      <c r="S11" s="7" t="s">
        <v>120</v>
      </c>
      <c r="T11" s="7" t="s">
        <v>61</v>
      </c>
      <c r="U11" s="7" t="s">
        <v>60</v>
      </c>
      <c r="V11" s="7" t="s">
        <v>85</v>
      </c>
      <c r="W11" s="7" t="s">
        <v>24</v>
      </c>
      <c r="X11" s="10" t="s">
        <v>52</v>
      </c>
      <c r="Y11" s="10" t="s">
        <v>62</v>
      </c>
      <c r="Z11" s="10" t="s">
        <v>63</v>
      </c>
      <c r="AA11" s="464"/>
      <c r="AB11" s="479"/>
      <c r="AC11" s="446"/>
      <c r="AD11" s="10" t="s">
        <v>69</v>
      </c>
      <c r="AE11" s="7" t="s">
        <v>70</v>
      </c>
      <c r="AF11" s="447"/>
      <c r="AG11" s="10" t="s">
        <v>69</v>
      </c>
      <c r="AH11" s="10" t="s">
        <v>70</v>
      </c>
      <c r="AI11" s="466"/>
      <c r="AJ11" s="7" t="s">
        <v>69</v>
      </c>
      <c r="AK11" s="10" t="s">
        <v>70</v>
      </c>
      <c r="AL11" s="10" t="s">
        <v>76</v>
      </c>
      <c r="AM11" s="10" t="s">
        <v>25</v>
      </c>
      <c r="AN11" s="451"/>
      <c r="AO11" s="6" t="s">
        <v>69</v>
      </c>
      <c r="AP11" s="10" t="s">
        <v>70</v>
      </c>
      <c r="AQ11" s="10" t="s">
        <v>76</v>
      </c>
      <c r="AR11" s="10" t="s">
        <v>25</v>
      </c>
      <c r="AS11" s="442"/>
    </row>
    <row r="12" spans="1:45" s="11" customFormat="1" ht="13.5" hidden="1" customHeight="1" thickBot="1" x14ac:dyDescent="0.3">
      <c r="A12" s="12"/>
      <c r="B12" s="13"/>
      <c r="C12" s="52"/>
      <c r="D12" s="14">
        <v>1</v>
      </c>
      <c r="E12" s="15">
        <v>1</v>
      </c>
      <c r="F12" s="14">
        <v>1</v>
      </c>
      <c r="G12" s="15">
        <v>1</v>
      </c>
      <c r="H12" s="14">
        <v>1</v>
      </c>
      <c r="I12" s="15">
        <v>1</v>
      </c>
      <c r="J12" s="14">
        <v>1</v>
      </c>
      <c r="K12" s="14"/>
      <c r="L12" s="15">
        <v>1</v>
      </c>
      <c r="M12" s="16">
        <v>1</v>
      </c>
      <c r="N12" s="17"/>
      <c r="O12" s="16"/>
      <c r="P12" s="14">
        <v>-1</v>
      </c>
      <c r="Q12" s="14"/>
      <c r="R12" s="15">
        <v>-1</v>
      </c>
      <c r="S12" s="14">
        <v>-1</v>
      </c>
      <c r="T12" s="15">
        <v>-1</v>
      </c>
      <c r="U12" s="14">
        <v>-1</v>
      </c>
      <c r="V12" s="15">
        <v>-1</v>
      </c>
      <c r="W12" s="14">
        <v>-1</v>
      </c>
      <c r="X12" s="14"/>
      <c r="Y12" s="18">
        <v>-1</v>
      </c>
      <c r="Z12" s="16">
        <v>-1</v>
      </c>
      <c r="AA12" s="17"/>
      <c r="AB12" s="16"/>
      <c r="AC12" s="14">
        <v>-1</v>
      </c>
      <c r="AD12" s="14"/>
      <c r="AE12" s="14"/>
      <c r="AF12" s="14"/>
      <c r="AG12" s="18">
        <v>-1</v>
      </c>
      <c r="AH12" s="16">
        <v>-1</v>
      </c>
      <c r="AI12" s="17"/>
      <c r="AJ12" s="14">
        <v>-1</v>
      </c>
      <c r="AK12" s="14"/>
      <c r="AL12" s="18">
        <v>-1</v>
      </c>
      <c r="AM12" s="16">
        <v>-1</v>
      </c>
      <c r="AN12" s="54"/>
      <c r="AO12" s="14">
        <v>-1</v>
      </c>
      <c r="AP12" s="14"/>
      <c r="AQ12" s="18">
        <v>-1</v>
      </c>
      <c r="AR12" s="16">
        <v>-1</v>
      </c>
      <c r="AS12" s="53"/>
    </row>
    <row r="13" spans="1:45" s="11" customFormat="1" ht="14.25" customHeight="1" thickBot="1" x14ac:dyDescent="0.3">
      <c r="A13" s="19">
        <v>1</v>
      </c>
      <c r="B13" s="20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9</v>
      </c>
      <c r="J13" s="22">
        <v>10</v>
      </c>
      <c r="K13" s="23">
        <v>11</v>
      </c>
      <c r="L13" s="24">
        <v>12</v>
      </c>
      <c r="M13" s="21">
        <v>13</v>
      </c>
      <c r="N13" s="21">
        <v>15</v>
      </c>
      <c r="O13" s="22">
        <v>14</v>
      </c>
      <c r="P13" s="22">
        <v>16</v>
      </c>
      <c r="Q13" s="21">
        <v>17</v>
      </c>
      <c r="R13" s="22">
        <v>18</v>
      </c>
      <c r="S13" s="21">
        <v>19</v>
      </c>
      <c r="T13" s="22">
        <v>20</v>
      </c>
      <c r="U13" s="21">
        <v>21</v>
      </c>
      <c r="V13" s="22">
        <v>22</v>
      </c>
      <c r="W13" s="21">
        <v>23</v>
      </c>
      <c r="X13" s="21">
        <v>24</v>
      </c>
      <c r="Y13" s="22">
        <v>25</v>
      </c>
      <c r="Z13" s="23">
        <v>26</v>
      </c>
      <c r="AA13" s="24">
        <v>28</v>
      </c>
      <c r="AB13" s="23">
        <v>27</v>
      </c>
      <c r="AC13" s="21">
        <v>29</v>
      </c>
      <c r="AD13" s="21">
        <v>30</v>
      </c>
      <c r="AE13" s="21">
        <v>31</v>
      </c>
      <c r="AF13" s="21">
        <v>32</v>
      </c>
      <c r="AG13" s="22">
        <v>33</v>
      </c>
      <c r="AH13" s="23">
        <v>34</v>
      </c>
      <c r="AI13" s="24">
        <v>35</v>
      </c>
      <c r="AJ13" s="21">
        <v>36</v>
      </c>
      <c r="AK13" s="21">
        <v>37</v>
      </c>
      <c r="AL13" s="22">
        <v>38</v>
      </c>
      <c r="AM13" s="23">
        <v>39</v>
      </c>
      <c r="AN13" s="24">
        <v>40</v>
      </c>
      <c r="AO13" s="21">
        <v>41</v>
      </c>
      <c r="AP13" s="21">
        <v>42</v>
      </c>
      <c r="AQ13" s="22">
        <v>43</v>
      </c>
      <c r="AR13" s="23">
        <v>44</v>
      </c>
      <c r="AS13" s="24">
        <v>45</v>
      </c>
    </row>
    <row r="14" spans="1:45" s="63" customFormat="1" ht="24.9" customHeight="1" thickBot="1" x14ac:dyDescent="0.35">
      <c r="A14" s="61" t="s">
        <v>3</v>
      </c>
      <c r="B14" s="62">
        <v>104</v>
      </c>
      <c r="C14" s="175">
        <v>9</v>
      </c>
      <c r="D14" s="188"/>
      <c r="E14" s="188"/>
      <c r="F14" s="188"/>
      <c r="G14" s="188"/>
      <c r="H14" s="188"/>
      <c r="I14" s="188"/>
      <c r="J14" s="188"/>
      <c r="K14" s="189"/>
      <c r="L14" s="189"/>
      <c r="M14" s="188"/>
      <c r="N14" s="190">
        <f t="shared" ref="N14:N19" si="0">SUM(D14:M14)</f>
        <v>0</v>
      </c>
      <c r="O14" s="216">
        <v>1</v>
      </c>
      <c r="P14" s="217"/>
      <c r="Q14" s="246">
        <v>1</v>
      </c>
      <c r="R14" s="218"/>
      <c r="S14" s="218"/>
      <c r="T14" s="218"/>
      <c r="U14" s="218"/>
      <c r="V14" s="218"/>
      <c r="W14" s="218">
        <v>1</v>
      </c>
      <c r="X14" s="219"/>
      <c r="Y14" s="219"/>
      <c r="Z14" s="218"/>
      <c r="AA14" s="220">
        <f t="shared" ref="AA14:AA19" si="1">SUM(P14:Z14)</f>
        <v>2</v>
      </c>
      <c r="AB14" s="191">
        <v>2</v>
      </c>
      <c r="AC14" s="188"/>
      <c r="AD14" s="188">
        <f t="shared" ref="AD14:AD19" si="2">AC14-AE14</f>
        <v>0</v>
      </c>
      <c r="AE14" s="189"/>
      <c r="AF14" s="189"/>
      <c r="AG14" s="188">
        <f t="shared" ref="AG14:AG19" si="3">AF14-AH14</f>
        <v>0</v>
      </c>
      <c r="AH14" s="189"/>
      <c r="AI14" s="190">
        <f>B14-C14+N14+O14-AA14-AB14</f>
        <v>92</v>
      </c>
      <c r="AJ14" s="193">
        <f t="shared" ref="AJ14:AJ18" si="4">AI14-AK14</f>
        <v>92</v>
      </c>
      <c r="AK14" s="189"/>
      <c r="AL14" s="188">
        <f t="shared" ref="AL14:AL19" si="5">AI14-AM14</f>
        <v>76</v>
      </c>
      <c r="AM14" s="189">
        <v>16</v>
      </c>
      <c r="AN14" s="194">
        <f t="shared" ref="AN14:AN19" si="6">C14-O14+AB14</f>
        <v>10</v>
      </c>
      <c r="AO14" s="195">
        <f t="shared" ref="AO14:AO19" si="7">AN14-AP14</f>
        <v>10</v>
      </c>
      <c r="AP14" s="189"/>
      <c r="AQ14" s="188">
        <f t="shared" ref="AQ14:AQ19" si="8">AN14-AR14</f>
        <v>10</v>
      </c>
      <c r="AR14" s="189"/>
      <c r="AS14" s="190">
        <f t="shared" ref="AS14:AS19" si="9">B14+N14-AA14-AC14-AF14</f>
        <v>102</v>
      </c>
    </row>
    <row r="15" spans="1:45" s="63" customFormat="1" ht="24.9" customHeight="1" thickBot="1" x14ac:dyDescent="0.35">
      <c r="A15" s="64" t="s">
        <v>9</v>
      </c>
      <c r="B15" s="65">
        <v>68</v>
      </c>
      <c r="C15" s="176"/>
      <c r="D15" s="196"/>
      <c r="E15" s="196"/>
      <c r="F15" s="196"/>
      <c r="G15" s="196"/>
      <c r="H15" s="196"/>
      <c r="I15" s="196"/>
      <c r="J15" s="197">
        <v>1</v>
      </c>
      <c r="K15" s="198"/>
      <c r="L15" s="199"/>
      <c r="M15" s="196"/>
      <c r="N15" s="200">
        <f t="shared" si="0"/>
        <v>1</v>
      </c>
      <c r="O15" s="221"/>
      <c r="P15" s="222"/>
      <c r="Q15" s="222"/>
      <c r="R15" s="223"/>
      <c r="S15" s="223"/>
      <c r="T15" s="223"/>
      <c r="U15" s="223"/>
      <c r="V15" s="223"/>
      <c r="W15" s="223"/>
      <c r="X15" s="224"/>
      <c r="Y15" s="224"/>
      <c r="Z15" s="223"/>
      <c r="AA15" s="225">
        <f t="shared" si="1"/>
        <v>0</v>
      </c>
      <c r="AB15" s="201"/>
      <c r="AC15" s="196"/>
      <c r="AD15" s="196">
        <f t="shared" si="2"/>
        <v>0</v>
      </c>
      <c r="AE15" s="199"/>
      <c r="AF15" s="199"/>
      <c r="AG15" s="197">
        <f t="shared" si="3"/>
        <v>0</v>
      </c>
      <c r="AH15" s="199"/>
      <c r="AI15" s="203">
        <f>B15-C15+N15+O15-AA15-AB15</f>
        <v>69</v>
      </c>
      <c r="AJ15" s="193">
        <f t="shared" si="4"/>
        <v>67</v>
      </c>
      <c r="AK15" s="199">
        <v>2</v>
      </c>
      <c r="AL15" s="196">
        <f t="shared" si="5"/>
        <v>53</v>
      </c>
      <c r="AM15" s="199">
        <v>16</v>
      </c>
      <c r="AN15" s="203">
        <f t="shared" si="6"/>
        <v>0</v>
      </c>
      <c r="AO15" s="204">
        <f t="shared" si="7"/>
        <v>0</v>
      </c>
      <c r="AP15" s="199"/>
      <c r="AQ15" s="196">
        <f t="shared" si="8"/>
        <v>0</v>
      </c>
      <c r="AR15" s="199"/>
      <c r="AS15" s="190">
        <f t="shared" si="9"/>
        <v>69</v>
      </c>
    </row>
    <row r="16" spans="1:45" s="63" customFormat="1" ht="24.9" customHeight="1" thickBot="1" x14ac:dyDescent="0.35">
      <c r="A16" s="64" t="s">
        <v>4</v>
      </c>
      <c r="B16" s="200">
        <v>57</v>
      </c>
      <c r="C16" s="176">
        <v>1</v>
      </c>
      <c r="D16" s="196"/>
      <c r="E16" s="196"/>
      <c r="F16" s="196"/>
      <c r="G16" s="196"/>
      <c r="H16" s="196"/>
      <c r="I16" s="196"/>
      <c r="J16" s="196"/>
      <c r="K16" s="199"/>
      <c r="L16" s="199"/>
      <c r="M16" s="196"/>
      <c r="N16" s="200">
        <f t="shared" si="0"/>
        <v>0</v>
      </c>
      <c r="O16" s="221"/>
      <c r="P16" s="222"/>
      <c r="Q16" s="222"/>
      <c r="R16" s="223"/>
      <c r="S16" s="223"/>
      <c r="T16" s="223"/>
      <c r="U16" s="223"/>
      <c r="V16" s="223"/>
      <c r="W16" s="223"/>
      <c r="X16" s="224"/>
      <c r="Y16" s="224"/>
      <c r="Z16" s="223"/>
      <c r="AA16" s="225">
        <f t="shared" si="1"/>
        <v>0</v>
      </c>
      <c r="AB16" s="201"/>
      <c r="AC16" s="196"/>
      <c r="AD16" s="196">
        <f t="shared" si="2"/>
        <v>0</v>
      </c>
      <c r="AE16" s="199"/>
      <c r="AF16" s="199"/>
      <c r="AG16" s="196">
        <f t="shared" si="3"/>
        <v>0</v>
      </c>
      <c r="AH16" s="199"/>
      <c r="AI16" s="200">
        <f>B16-C16+N16+O16-AA16-AB16-AC16</f>
        <v>56</v>
      </c>
      <c r="AJ16" s="193">
        <f t="shared" si="4"/>
        <v>55</v>
      </c>
      <c r="AK16" s="199">
        <v>1</v>
      </c>
      <c r="AL16" s="196">
        <f t="shared" si="5"/>
        <v>47</v>
      </c>
      <c r="AM16" s="199">
        <v>9</v>
      </c>
      <c r="AN16" s="200">
        <f t="shared" si="6"/>
        <v>1</v>
      </c>
      <c r="AO16" s="193">
        <f t="shared" si="7"/>
        <v>1</v>
      </c>
      <c r="AP16" s="196"/>
      <c r="AQ16" s="196">
        <f t="shared" si="8"/>
        <v>1</v>
      </c>
      <c r="AR16" s="199"/>
      <c r="AS16" s="190">
        <f>B16+N16-AA16-AC16-AF16</f>
        <v>57</v>
      </c>
    </row>
    <row r="17" spans="1:45" s="63" customFormat="1" ht="24.9" customHeight="1" thickBot="1" x14ac:dyDescent="0.35">
      <c r="A17" s="64" t="s">
        <v>2</v>
      </c>
      <c r="B17" s="65">
        <v>50</v>
      </c>
      <c r="C17" s="176">
        <v>1</v>
      </c>
      <c r="D17" s="196"/>
      <c r="E17" s="196"/>
      <c r="F17" s="196"/>
      <c r="G17" s="196"/>
      <c r="H17" s="196"/>
      <c r="I17" s="196"/>
      <c r="J17" s="196"/>
      <c r="K17" s="199"/>
      <c r="L17" s="199"/>
      <c r="M17" s="196"/>
      <c r="N17" s="200">
        <f t="shared" si="0"/>
        <v>0</v>
      </c>
      <c r="O17" s="221"/>
      <c r="P17" s="222"/>
      <c r="Q17" s="222"/>
      <c r="R17" s="223"/>
      <c r="S17" s="223"/>
      <c r="T17" s="223">
        <v>1</v>
      </c>
      <c r="U17" s="223"/>
      <c r="V17" s="223"/>
      <c r="W17" s="223"/>
      <c r="X17" s="224"/>
      <c r="Y17" s="224"/>
      <c r="Z17" s="223"/>
      <c r="AA17" s="225">
        <f t="shared" si="1"/>
        <v>1</v>
      </c>
      <c r="AB17" s="201"/>
      <c r="AC17" s="196"/>
      <c r="AD17" s="196">
        <f t="shared" si="2"/>
        <v>0</v>
      </c>
      <c r="AE17" s="199"/>
      <c r="AF17" s="199"/>
      <c r="AG17" s="196">
        <f t="shared" si="3"/>
        <v>0</v>
      </c>
      <c r="AH17" s="199"/>
      <c r="AI17" s="200">
        <f>B17-C17+N17+O17-AA17-AB17-AC17-AF17</f>
        <v>48</v>
      </c>
      <c r="AJ17" s="193">
        <f t="shared" si="4"/>
        <v>43</v>
      </c>
      <c r="AK17" s="199">
        <v>5</v>
      </c>
      <c r="AL17" s="196">
        <f t="shared" si="5"/>
        <v>37</v>
      </c>
      <c r="AM17" s="199">
        <v>11</v>
      </c>
      <c r="AN17" s="200">
        <f t="shared" si="6"/>
        <v>1</v>
      </c>
      <c r="AO17" s="193">
        <f t="shared" si="7"/>
        <v>1</v>
      </c>
      <c r="AP17" s="198"/>
      <c r="AQ17" s="196">
        <f t="shared" si="8"/>
        <v>0</v>
      </c>
      <c r="AR17" s="199">
        <v>1</v>
      </c>
      <c r="AS17" s="190">
        <f>B17+N17-AA17-AC17-AF17</f>
        <v>49</v>
      </c>
    </row>
    <row r="18" spans="1:45" s="63" customFormat="1" ht="24.9" customHeight="1" thickBot="1" x14ac:dyDescent="0.35">
      <c r="A18" s="64" t="s">
        <v>5</v>
      </c>
      <c r="B18" s="65">
        <v>44</v>
      </c>
      <c r="C18" s="176"/>
      <c r="D18" s="196"/>
      <c r="E18" s="196"/>
      <c r="F18" s="196"/>
      <c r="G18" s="196"/>
      <c r="H18" s="196"/>
      <c r="I18" s="196"/>
      <c r="J18" s="196"/>
      <c r="K18" s="199"/>
      <c r="L18" s="199"/>
      <c r="M18" s="196"/>
      <c r="N18" s="200">
        <f t="shared" si="0"/>
        <v>0</v>
      </c>
      <c r="O18" s="221"/>
      <c r="P18" s="222"/>
      <c r="Q18" s="222"/>
      <c r="R18" s="223"/>
      <c r="S18" s="223"/>
      <c r="T18" s="223"/>
      <c r="U18" s="223"/>
      <c r="V18" s="223"/>
      <c r="W18" s="283"/>
      <c r="X18" s="224"/>
      <c r="Y18" s="224"/>
      <c r="Z18" s="223"/>
      <c r="AA18" s="225">
        <f t="shared" si="1"/>
        <v>0</v>
      </c>
      <c r="AB18" s="201"/>
      <c r="AC18" s="196"/>
      <c r="AD18" s="196"/>
      <c r="AE18" s="199"/>
      <c r="AF18" s="199"/>
      <c r="AG18" s="196">
        <f t="shared" si="3"/>
        <v>0</v>
      </c>
      <c r="AH18" s="199"/>
      <c r="AI18" s="200">
        <f>B18-C18+N18+O18-AA18-AB18-AC18-AF18</f>
        <v>44</v>
      </c>
      <c r="AJ18" s="193">
        <f t="shared" si="4"/>
        <v>41</v>
      </c>
      <c r="AK18" s="199">
        <v>3</v>
      </c>
      <c r="AL18" s="196">
        <f t="shared" si="5"/>
        <v>30</v>
      </c>
      <c r="AM18" s="199">
        <v>14</v>
      </c>
      <c r="AN18" s="200">
        <f t="shared" si="6"/>
        <v>0</v>
      </c>
      <c r="AO18" s="193">
        <f t="shared" si="7"/>
        <v>0</v>
      </c>
      <c r="AP18" s="199"/>
      <c r="AQ18" s="196">
        <f t="shared" si="8"/>
        <v>0</v>
      </c>
      <c r="AR18" s="199"/>
      <c r="AS18" s="190">
        <f>B18+N18-AA18-AC18-AF18</f>
        <v>44</v>
      </c>
    </row>
    <row r="19" spans="1:45" s="63" customFormat="1" ht="24.9" customHeight="1" thickBot="1" x14ac:dyDescent="0.35">
      <c r="A19" s="64" t="s">
        <v>138</v>
      </c>
      <c r="B19" s="65">
        <v>11</v>
      </c>
      <c r="C19" s="66"/>
      <c r="D19" s="196"/>
      <c r="E19" s="196">
        <v>2</v>
      </c>
      <c r="F19" s="196"/>
      <c r="G19" s="196"/>
      <c r="H19" s="196"/>
      <c r="I19" s="196"/>
      <c r="J19" s="196"/>
      <c r="K19" s="199"/>
      <c r="L19" s="199"/>
      <c r="M19" s="196"/>
      <c r="N19" s="200">
        <f t="shared" si="0"/>
        <v>2</v>
      </c>
      <c r="O19" s="221"/>
      <c r="P19" s="222"/>
      <c r="Q19" s="222"/>
      <c r="R19" s="223"/>
      <c r="S19" s="223"/>
      <c r="T19" s="223"/>
      <c r="U19" s="223"/>
      <c r="V19" s="223"/>
      <c r="W19" s="223"/>
      <c r="X19" s="224"/>
      <c r="Y19" s="224"/>
      <c r="Z19" s="223"/>
      <c r="AA19" s="225">
        <f t="shared" si="1"/>
        <v>0</v>
      </c>
      <c r="AB19" s="201"/>
      <c r="AC19" s="196"/>
      <c r="AD19" s="196">
        <f t="shared" si="2"/>
        <v>0</v>
      </c>
      <c r="AE19" s="199"/>
      <c r="AF19" s="199"/>
      <c r="AG19" s="196">
        <f t="shared" si="3"/>
        <v>0</v>
      </c>
      <c r="AH19" s="199"/>
      <c r="AI19" s="200">
        <f>B19-C19+N19+O19-AA19-AB19-AC19-AF19</f>
        <v>13</v>
      </c>
      <c r="AJ19" s="193"/>
      <c r="AK19" s="199">
        <v>13</v>
      </c>
      <c r="AL19" s="196">
        <f t="shared" si="5"/>
        <v>10</v>
      </c>
      <c r="AM19" s="199">
        <v>3</v>
      </c>
      <c r="AN19" s="205">
        <f t="shared" si="6"/>
        <v>0</v>
      </c>
      <c r="AO19" s="193">
        <f t="shared" si="7"/>
        <v>0</v>
      </c>
      <c r="AP19" s="199"/>
      <c r="AQ19" s="196">
        <f t="shared" si="8"/>
        <v>0</v>
      </c>
      <c r="AR19" s="199"/>
      <c r="AS19" s="190">
        <f t="shared" si="9"/>
        <v>13</v>
      </c>
    </row>
    <row r="20" spans="1:45" s="63" customFormat="1" ht="28.5" customHeight="1" thickBot="1" x14ac:dyDescent="0.3">
      <c r="A20" s="284" t="s">
        <v>7</v>
      </c>
      <c r="B20" s="285">
        <f>SUM(B14:B19)</f>
        <v>334</v>
      </c>
      <c r="C20" s="286">
        <f>SUM(C14:C19)</f>
        <v>11</v>
      </c>
      <c r="D20" s="287">
        <f>SUM(D14:D19)</f>
        <v>0</v>
      </c>
      <c r="E20" s="287">
        <f t="shared" ref="E20:AS20" si="10">SUM(E14:E19)</f>
        <v>2</v>
      </c>
      <c r="F20" s="287">
        <f t="shared" si="10"/>
        <v>0</v>
      </c>
      <c r="G20" s="287">
        <f t="shared" si="10"/>
        <v>0</v>
      </c>
      <c r="H20" s="287">
        <f t="shared" si="10"/>
        <v>0</v>
      </c>
      <c r="I20" s="287">
        <f t="shared" si="10"/>
        <v>0</v>
      </c>
      <c r="J20" s="287">
        <f>SUM(J14:J19)</f>
        <v>1</v>
      </c>
      <c r="K20" s="287">
        <f t="shared" si="10"/>
        <v>0</v>
      </c>
      <c r="L20" s="287">
        <f t="shared" si="10"/>
        <v>0</v>
      </c>
      <c r="M20" s="287">
        <f t="shared" si="10"/>
        <v>0</v>
      </c>
      <c r="N20" s="287">
        <f t="shared" si="10"/>
        <v>3</v>
      </c>
      <c r="O20" s="287">
        <f t="shared" si="10"/>
        <v>1</v>
      </c>
      <c r="P20" s="287">
        <f t="shared" si="10"/>
        <v>0</v>
      </c>
      <c r="Q20" s="287">
        <f t="shared" si="10"/>
        <v>1</v>
      </c>
      <c r="R20" s="287">
        <f t="shared" si="10"/>
        <v>0</v>
      </c>
      <c r="S20" s="287">
        <f t="shared" si="10"/>
        <v>0</v>
      </c>
      <c r="T20" s="287">
        <f t="shared" si="10"/>
        <v>1</v>
      </c>
      <c r="U20" s="287">
        <f t="shared" si="10"/>
        <v>0</v>
      </c>
      <c r="V20" s="287">
        <f t="shared" si="10"/>
        <v>0</v>
      </c>
      <c r="W20" s="287">
        <f t="shared" si="10"/>
        <v>1</v>
      </c>
      <c r="X20" s="287">
        <f t="shared" si="10"/>
        <v>0</v>
      </c>
      <c r="Y20" s="287">
        <f t="shared" si="10"/>
        <v>0</v>
      </c>
      <c r="Z20" s="287">
        <f t="shared" si="10"/>
        <v>0</v>
      </c>
      <c r="AA20" s="287">
        <f t="shared" si="10"/>
        <v>3</v>
      </c>
      <c r="AB20" s="287">
        <f t="shared" si="10"/>
        <v>2</v>
      </c>
      <c r="AC20" s="287">
        <f t="shared" si="10"/>
        <v>0</v>
      </c>
      <c r="AD20" s="287">
        <f t="shared" si="10"/>
        <v>0</v>
      </c>
      <c r="AE20" s="287">
        <f t="shared" si="10"/>
        <v>0</v>
      </c>
      <c r="AF20" s="287">
        <f t="shared" si="10"/>
        <v>0</v>
      </c>
      <c r="AG20" s="287">
        <f t="shared" si="10"/>
        <v>0</v>
      </c>
      <c r="AH20" s="288">
        <f t="shared" si="10"/>
        <v>0</v>
      </c>
      <c r="AI20" s="288">
        <f t="shared" si="10"/>
        <v>322</v>
      </c>
      <c r="AJ20" s="288">
        <f t="shared" si="10"/>
        <v>298</v>
      </c>
      <c r="AK20" s="288">
        <f t="shared" si="10"/>
        <v>24</v>
      </c>
      <c r="AL20" s="288">
        <f t="shared" si="10"/>
        <v>253</v>
      </c>
      <c r="AM20" s="288">
        <f t="shared" si="10"/>
        <v>69</v>
      </c>
      <c r="AN20" s="288">
        <f t="shared" si="10"/>
        <v>12</v>
      </c>
      <c r="AO20" s="288">
        <f t="shared" si="10"/>
        <v>12</v>
      </c>
      <c r="AP20" s="288">
        <f t="shared" si="10"/>
        <v>0</v>
      </c>
      <c r="AQ20" s="288">
        <f t="shared" si="10"/>
        <v>11</v>
      </c>
      <c r="AR20" s="288">
        <f t="shared" si="10"/>
        <v>1</v>
      </c>
      <c r="AS20" s="288">
        <f t="shared" si="10"/>
        <v>334</v>
      </c>
    </row>
    <row r="21" spans="1:4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8" x14ac:dyDescent="0.25">
      <c r="A22" s="1"/>
      <c r="B22" s="25"/>
      <c r="C22" s="2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8" x14ac:dyDescent="0.25">
      <c r="A23" s="1"/>
      <c r="B23" s="25" t="s">
        <v>128</v>
      </c>
      <c r="C23" s="1"/>
      <c r="D23" s="1"/>
      <c r="E23" s="1"/>
      <c r="F23" s="1"/>
      <c r="G23" s="1"/>
      <c r="H23" s="1"/>
      <c r="I23" s="1"/>
      <c r="J23" s="1"/>
      <c r="K23" s="1"/>
      <c r="L23" s="1" t="s">
        <v>129</v>
      </c>
      <c r="M23" s="1"/>
      <c r="N23" s="1"/>
      <c r="O23" s="1"/>
      <c r="P23" s="1"/>
      <c r="Q23" s="1"/>
      <c r="R23" s="1"/>
      <c r="S23" s="1"/>
      <c r="T23" s="1"/>
      <c r="U23" s="25"/>
      <c r="V23" s="1"/>
      <c r="W23" s="1"/>
      <c r="X23" s="1"/>
      <c r="Y23" s="1"/>
      <c r="Z23" s="1"/>
      <c r="AA23" s="1"/>
      <c r="AB23" s="25" t="s">
        <v>124</v>
      </c>
      <c r="AC23" s="1"/>
      <c r="AD23" s="1"/>
      <c r="AE23" s="1"/>
      <c r="AF23" s="1"/>
      <c r="AG23" s="1"/>
      <c r="AH23" s="1"/>
      <c r="AI23" s="1"/>
      <c r="AJ23" s="1"/>
      <c r="AK23" s="1" t="s">
        <v>31</v>
      </c>
      <c r="AL23" s="1"/>
      <c r="AM23" s="1"/>
    </row>
    <row r="24" spans="1:45" s="26" customFormat="1" ht="13.8" x14ac:dyDescent="0.25"/>
    <row r="25" spans="1:45" s="26" customFormat="1" ht="13.8" x14ac:dyDescent="0.25"/>
    <row r="26" spans="1:45" s="26" customFormat="1" ht="13.8" x14ac:dyDescent="0.25"/>
    <row r="31" spans="1:45" x14ac:dyDescent="0.25"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45" x14ac:dyDescent="0.25"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9:20" x14ac:dyDescent="0.25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9:20" x14ac:dyDescent="0.25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9:20" x14ac:dyDescent="0.25">
      <c r="I35" s="28"/>
      <c r="J35" s="28"/>
      <c r="K35" s="28"/>
      <c r="L35" s="28"/>
      <c r="M35" s="31"/>
      <c r="N35" s="28"/>
      <c r="O35" s="31"/>
      <c r="P35" s="28"/>
      <c r="Q35" s="28"/>
      <c r="R35" s="28"/>
      <c r="S35" s="28"/>
      <c r="T35" s="28"/>
    </row>
    <row r="36" spans="9:20" x14ac:dyDescent="0.25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9:20" x14ac:dyDescent="0.2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9:20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9:20" x14ac:dyDescent="0.25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9:20" x14ac:dyDescent="0.25"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9:20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52" spans="6:7" x14ac:dyDescent="0.25">
      <c r="G52" s="30"/>
    </row>
    <row r="64" spans="6:7" x14ac:dyDescent="0.25">
      <c r="F64" s="29"/>
    </row>
    <row r="65" spans="6:14" x14ac:dyDescent="0.25">
      <c r="F65" s="29"/>
    </row>
    <row r="66" spans="6:14" x14ac:dyDescent="0.25">
      <c r="F66" s="29"/>
    </row>
    <row r="67" spans="6:14" x14ac:dyDescent="0.25">
      <c r="F67" s="29"/>
    </row>
    <row r="68" spans="6:14" x14ac:dyDescent="0.25">
      <c r="F68" s="29"/>
    </row>
    <row r="69" spans="6:14" x14ac:dyDescent="0.25">
      <c r="F69" s="29"/>
    </row>
    <row r="70" spans="6:14" x14ac:dyDescent="0.25">
      <c r="F70" s="29"/>
    </row>
    <row r="71" spans="6:14" x14ac:dyDescent="0.25">
      <c r="F71" s="29"/>
    </row>
    <row r="72" spans="6:14" x14ac:dyDescent="0.25">
      <c r="F72" s="29"/>
    </row>
    <row r="80" spans="6:14" x14ac:dyDescent="0.25">
      <c r="N80" s="30"/>
    </row>
  </sheetData>
  <mergeCells count="26">
    <mergeCell ref="AJ9:AM10"/>
    <mergeCell ref="AN9:AN11"/>
    <mergeCell ref="AO9:AR10"/>
    <mergeCell ref="AS9:AS11"/>
    <mergeCell ref="P9:V10"/>
    <mergeCell ref="W9:Z9"/>
    <mergeCell ref="AA9:AA11"/>
    <mergeCell ref="AB9:AB11"/>
    <mergeCell ref="AC9:AH9"/>
    <mergeCell ref="AG10:AH10"/>
    <mergeCell ref="A5:AR5"/>
    <mergeCell ref="A6:AR6"/>
    <mergeCell ref="A7:AR7"/>
    <mergeCell ref="A9:A11"/>
    <mergeCell ref="B9:B11"/>
    <mergeCell ref="C9:C11"/>
    <mergeCell ref="D9:I10"/>
    <mergeCell ref="J9:M9"/>
    <mergeCell ref="N9:N11"/>
    <mergeCell ref="O9:O11"/>
    <mergeCell ref="J10:M10"/>
    <mergeCell ref="W10:Z10"/>
    <mergeCell ref="AC10:AC11"/>
    <mergeCell ref="AD10:AE10"/>
    <mergeCell ref="AF10:AF11"/>
    <mergeCell ref="AI9:AI1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M67"/>
  <sheetViews>
    <sheetView topLeftCell="A31" zoomScale="85" zoomScaleNormal="85" zoomScalePageLayoutView="55" workbookViewId="0">
      <selection activeCell="C58" sqref="C58"/>
    </sheetView>
  </sheetViews>
  <sheetFormatPr defaultColWidth="9.109375" defaultRowHeight="13.2" x14ac:dyDescent="0.25"/>
  <cols>
    <col min="1" max="1" width="5.5546875" style="67" customWidth="1"/>
    <col min="2" max="2" width="19.5546875" style="67" customWidth="1"/>
    <col min="3" max="3" width="21.33203125" style="67" customWidth="1"/>
    <col min="4" max="5" width="5.6640625" style="67" customWidth="1"/>
    <col min="6" max="6" width="19" style="67" customWidth="1"/>
    <col min="7" max="7" width="21.88671875" style="67" customWidth="1"/>
    <col min="8" max="8" width="7.109375" style="67" customWidth="1"/>
    <col min="9" max="9" width="6.33203125" style="67" customWidth="1"/>
    <col min="10" max="10" width="18.44140625" style="67" customWidth="1"/>
    <col min="11" max="11" width="23.5546875" style="67" customWidth="1"/>
    <col min="12" max="13" width="5.6640625" style="67" customWidth="1"/>
    <col min="14" max="14" width="19.109375" style="67" customWidth="1"/>
    <col min="15" max="15" width="20" style="67" customWidth="1"/>
    <col min="16" max="16" width="8.5546875" style="67" customWidth="1"/>
    <col min="17" max="17" width="3" style="67" customWidth="1"/>
    <col min="18" max="18" width="15.33203125" style="67" customWidth="1"/>
    <col min="19" max="19" width="7.5546875" style="67" bestFit="1" customWidth="1"/>
    <col min="20" max="16384" width="9.109375" style="67"/>
  </cols>
  <sheetData>
    <row r="1" spans="1:20" ht="20.100000000000001" customHeight="1" thickBot="1" x14ac:dyDescent="0.35">
      <c r="A1" s="482" t="s">
        <v>26</v>
      </c>
      <c r="B1" s="483"/>
      <c r="C1" s="483"/>
      <c r="D1" s="483"/>
      <c r="E1" s="483"/>
      <c r="F1" s="483"/>
      <c r="G1" s="483"/>
      <c r="H1" s="484"/>
      <c r="I1" s="482" t="s">
        <v>27</v>
      </c>
      <c r="J1" s="483"/>
      <c r="K1" s="483"/>
      <c r="L1" s="483"/>
      <c r="M1" s="483"/>
      <c r="N1" s="483"/>
      <c r="O1" s="483"/>
      <c r="P1" s="484"/>
    </row>
    <row r="2" spans="1:20" ht="31.8" thickBot="1" x14ac:dyDescent="0.3">
      <c r="A2" s="68" t="s">
        <v>0</v>
      </c>
      <c r="B2" s="69" t="s">
        <v>10</v>
      </c>
      <c r="C2" s="69" t="s">
        <v>18</v>
      </c>
      <c r="D2" s="69" t="s">
        <v>48</v>
      </c>
      <c r="E2" s="69" t="s">
        <v>80</v>
      </c>
      <c r="F2" s="69" t="s">
        <v>81</v>
      </c>
      <c r="G2" s="70" t="s">
        <v>19</v>
      </c>
      <c r="H2" s="109" t="s">
        <v>7</v>
      </c>
      <c r="I2" s="108" t="s">
        <v>0</v>
      </c>
      <c r="J2" s="215" t="s">
        <v>10</v>
      </c>
      <c r="K2" s="69" t="s">
        <v>18</v>
      </c>
      <c r="L2" s="69" t="s">
        <v>48</v>
      </c>
      <c r="M2" s="69" t="s">
        <v>80</v>
      </c>
      <c r="N2" s="69" t="s">
        <v>81</v>
      </c>
      <c r="O2" s="70" t="s">
        <v>19</v>
      </c>
      <c r="P2" s="109" t="s">
        <v>7</v>
      </c>
    </row>
    <row r="3" spans="1:20" ht="12.75" customHeight="1" x14ac:dyDescent="0.25">
      <c r="A3" s="481" t="s">
        <v>3</v>
      </c>
      <c r="B3" s="75"/>
      <c r="C3" s="76"/>
      <c r="D3" s="77"/>
      <c r="E3" s="77"/>
      <c r="F3" s="76"/>
      <c r="G3" s="244"/>
      <c r="H3" s="481"/>
      <c r="I3" s="533" t="s">
        <v>3</v>
      </c>
      <c r="J3" s="431" t="s">
        <v>156</v>
      </c>
      <c r="K3" s="76"/>
      <c r="L3" s="77"/>
      <c r="M3" s="77"/>
      <c r="N3" s="76" t="s">
        <v>167</v>
      </c>
      <c r="O3" s="159" t="s">
        <v>24</v>
      </c>
      <c r="P3" s="481">
        <v>2</v>
      </c>
    </row>
    <row r="4" spans="1:20" ht="12.75" customHeight="1" x14ac:dyDescent="0.25">
      <c r="A4" s="480"/>
      <c r="B4" s="78"/>
      <c r="C4" s="72"/>
      <c r="D4" s="73"/>
      <c r="E4" s="73"/>
      <c r="F4" s="72"/>
      <c r="G4" s="74"/>
      <c r="H4" s="480"/>
      <c r="I4" s="534"/>
      <c r="J4" s="430" t="s">
        <v>156</v>
      </c>
      <c r="K4" s="72"/>
      <c r="L4" s="73"/>
      <c r="M4" s="73"/>
      <c r="N4" s="72" t="s">
        <v>168</v>
      </c>
      <c r="O4" s="159" t="s">
        <v>55</v>
      </c>
      <c r="P4" s="480"/>
    </row>
    <row r="5" spans="1:20" ht="12.75" customHeight="1" x14ac:dyDescent="0.25">
      <c r="A5" s="480"/>
      <c r="B5" s="78"/>
      <c r="C5" s="72"/>
      <c r="D5" s="73"/>
      <c r="E5" s="73"/>
      <c r="F5" s="72"/>
      <c r="G5" s="74"/>
      <c r="H5" s="480"/>
      <c r="I5" s="534"/>
      <c r="J5" s="78"/>
      <c r="K5" s="72"/>
      <c r="L5" s="73"/>
      <c r="M5" s="73"/>
      <c r="N5" s="72"/>
      <c r="O5" s="159"/>
      <c r="P5" s="480"/>
    </row>
    <row r="6" spans="1:20" ht="12.75" customHeight="1" x14ac:dyDescent="0.25">
      <c r="A6" s="480"/>
      <c r="B6" s="78"/>
      <c r="C6" s="72"/>
      <c r="D6" s="73"/>
      <c r="E6" s="73"/>
      <c r="F6" s="72"/>
      <c r="G6" s="74"/>
      <c r="H6" s="480"/>
      <c r="I6" s="534"/>
      <c r="J6" s="78"/>
      <c r="K6" s="72"/>
      <c r="L6" s="73"/>
      <c r="M6" s="73"/>
      <c r="N6" s="72"/>
      <c r="O6" s="159"/>
      <c r="P6" s="480"/>
    </row>
    <row r="7" spans="1:20" ht="12.75" customHeight="1" x14ac:dyDescent="0.25">
      <c r="A7" s="480"/>
      <c r="B7" s="78"/>
      <c r="C7" s="72"/>
      <c r="D7" s="73"/>
      <c r="E7" s="73"/>
      <c r="F7" s="72"/>
      <c r="G7" s="74"/>
      <c r="H7" s="480"/>
      <c r="I7" s="534"/>
      <c r="J7" s="78"/>
      <c r="K7" s="115"/>
      <c r="L7" s="73"/>
      <c r="M7" s="73"/>
      <c r="N7" s="72"/>
      <c r="O7" s="159"/>
      <c r="P7" s="480"/>
    </row>
    <row r="8" spans="1:20" ht="12.75" customHeight="1" x14ac:dyDescent="0.25">
      <c r="A8" s="480"/>
      <c r="B8" s="78"/>
      <c r="C8" s="72"/>
      <c r="D8" s="73"/>
      <c r="E8" s="73"/>
      <c r="F8" s="72"/>
      <c r="G8" s="74"/>
      <c r="H8" s="480"/>
      <c r="I8" s="534"/>
      <c r="J8" s="78"/>
      <c r="K8" s="72"/>
      <c r="L8" s="73"/>
      <c r="M8" s="73"/>
      <c r="N8" s="72"/>
      <c r="O8" s="159"/>
      <c r="P8" s="480"/>
    </row>
    <row r="9" spans="1:20" ht="12.75" customHeight="1" x14ac:dyDescent="0.25">
      <c r="A9" s="480"/>
      <c r="B9" s="78"/>
      <c r="C9" s="72"/>
      <c r="D9" s="73"/>
      <c r="E9" s="73"/>
      <c r="F9" s="72"/>
      <c r="G9" s="74"/>
      <c r="H9" s="480"/>
      <c r="I9" s="480"/>
      <c r="J9" s="78"/>
      <c r="K9" s="115"/>
      <c r="L9" s="153"/>
      <c r="M9" s="153"/>
      <c r="N9" s="115"/>
      <c r="O9" s="159"/>
      <c r="P9" s="480"/>
    </row>
    <row r="10" spans="1:20" ht="12.75" customHeight="1" x14ac:dyDescent="0.25">
      <c r="A10" s="480"/>
      <c r="B10" s="78"/>
      <c r="C10" s="72"/>
      <c r="D10" s="73"/>
      <c r="E10" s="73"/>
      <c r="F10" s="72"/>
      <c r="G10" s="74"/>
      <c r="H10" s="480"/>
      <c r="I10" s="480"/>
      <c r="J10" s="78"/>
      <c r="K10" s="115"/>
      <c r="L10" s="153"/>
      <c r="M10" s="153"/>
      <c r="N10" s="115"/>
      <c r="O10" s="159"/>
      <c r="P10" s="480"/>
    </row>
    <row r="11" spans="1:20" ht="12.75" customHeight="1" x14ac:dyDescent="0.25">
      <c r="A11" s="480"/>
      <c r="B11" s="78"/>
      <c r="C11" s="72"/>
      <c r="D11" s="73"/>
      <c r="E11" s="73"/>
      <c r="F11" s="72"/>
      <c r="G11" s="74"/>
      <c r="H11" s="480"/>
      <c r="I11" s="480"/>
      <c r="J11" s="78"/>
      <c r="K11" s="115"/>
      <c r="L11" s="153"/>
      <c r="M11" s="153"/>
      <c r="N11" s="115"/>
      <c r="O11" s="159"/>
      <c r="P11" s="480"/>
    </row>
    <row r="12" spans="1:20" ht="12.75" customHeight="1" thickBot="1" x14ac:dyDescent="0.3">
      <c r="A12" s="480"/>
      <c r="B12" s="78"/>
      <c r="C12" s="72"/>
      <c r="D12" s="73"/>
      <c r="E12" s="73"/>
      <c r="F12" s="72"/>
      <c r="G12" s="74"/>
      <c r="H12" s="480"/>
      <c r="I12" s="480"/>
      <c r="J12" s="78"/>
      <c r="K12" s="115"/>
      <c r="L12" s="153"/>
      <c r="M12" s="153"/>
      <c r="N12" s="115"/>
      <c r="O12" s="159"/>
      <c r="P12" s="480"/>
    </row>
    <row r="13" spans="1:20" s="79" customFormat="1" ht="14.25" customHeight="1" x14ac:dyDescent="0.25">
      <c r="A13" s="481" t="s">
        <v>9</v>
      </c>
      <c r="B13" s="574" t="s">
        <v>156</v>
      </c>
      <c r="C13" s="76"/>
      <c r="D13" s="77"/>
      <c r="E13" s="77"/>
      <c r="F13" s="76" t="s">
        <v>167</v>
      </c>
      <c r="G13" s="83" t="s">
        <v>23</v>
      </c>
      <c r="H13" s="481">
        <v>1</v>
      </c>
      <c r="I13" s="481" t="s">
        <v>9</v>
      </c>
      <c r="J13" s="233"/>
      <c r="K13" s="76"/>
      <c r="L13" s="77"/>
      <c r="M13" s="77"/>
      <c r="N13" s="76"/>
      <c r="O13" s="156"/>
      <c r="P13" s="481"/>
      <c r="T13" s="80"/>
    </row>
    <row r="14" spans="1:20" s="79" customFormat="1" ht="14.25" customHeight="1" x14ac:dyDescent="0.25">
      <c r="A14" s="480"/>
      <c r="B14" s="113"/>
      <c r="C14" s="72"/>
      <c r="D14" s="73"/>
      <c r="E14" s="73"/>
      <c r="F14" s="72"/>
      <c r="G14" s="74"/>
      <c r="H14" s="480"/>
      <c r="I14" s="480"/>
      <c r="J14" s="78"/>
      <c r="K14" s="72"/>
      <c r="L14" s="73"/>
      <c r="M14" s="73"/>
      <c r="N14" s="72"/>
      <c r="O14" s="159"/>
      <c r="P14" s="480"/>
      <c r="T14" s="80"/>
    </row>
    <row r="15" spans="1:20" s="79" customFormat="1" ht="14.25" customHeight="1" x14ac:dyDescent="0.25">
      <c r="A15" s="480"/>
      <c r="B15" s="78"/>
      <c r="C15" s="72"/>
      <c r="D15" s="73"/>
      <c r="E15" s="73"/>
      <c r="F15" s="71"/>
      <c r="G15" s="74"/>
      <c r="H15" s="480"/>
      <c r="I15" s="480"/>
      <c r="J15" s="78"/>
      <c r="K15" s="72"/>
      <c r="L15" s="73"/>
      <c r="M15" s="73"/>
      <c r="N15" s="72"/>
      <c r="O15" s="159"/>
      <c r="P15" s="480"/>
      <c r="T15" s="80"/>
    </row>
    <row r="16" spans="1:20" s="79" customFormat="1" ht="14.25" customHeight="1" x14ac:dyDescent="0.25">
      <c r="A16" s="480"/>
      <c r="B16" s="78"/>
      <c r="C16" s="72"/>
      <c r="D16" s="73"/>
      <c r="E16" s="73"/>
      <c r="F16" s="72"/>
      <c r="G16" s="74"/>
      <c r="H16" s="480"/>
      <c r="I16" s="480"/>
      <c r="J16" s="78"/>
      <c r="K16" s="72"/>
      <c r="L16" s="73"/>
      <c r="M16" s="73"/>
      <c r="N16" s="72"/>
      <c r="O16" s="159"/>
      <c r="P16" s="480"/>
      <c r="T16" s="80"/>
    </row>
    <row r="17" spans="1:20" s="79" customFormat="1" ht="14.25" customHeight="1" x14ac:dyDescent="0.25">
      <c r="A17" s="480"/>
      <c r="B17" s="78"/>
      <c r="C17" s="72"/>
      <c r="D17" s="73"/>
      <c r="E17" s="73"/>
      <c r="F17" s="72"/>
      <c r="G17" s="74"/>
      <c r="H17" s="480"/>
      <c r="I17" s="480"/>
      <c r="J17" s="78"/>
      <c r="K17" s="72"/>
      <c r="L17" s="73"/>
      <c r="M17" s="73"/>
      <c r="N17" s="72"/>
      <c r="O17" s="159"/>
      <c r="P17" s="480"/>
      <c r="T17" s="80"/>
    </row>
    <row r="18" spans="1:20" s="79" customFormat="1" ht="14.25" customHeight="1" x14ac:dyDescent="0.25">
      <c r="A18" s="480"/>
      <c r="B18" s="78"/>
      <c r="C18" s="72"/>
      <c r="D18" s="73"/>
      <c r="E18" s="73"/>
      <c r="F18" s="72"/>
      <c r="G18" s="74"/>
      <c r="H18" s="480"/>
      <c r="I18" s="480"/>
      <c r="J18" s="78"/>
      <c r="K18" s="72"/>
      <c r="L18" s="73"/>
      <c r="M18" s="73"/>
      <c r="N18" s="72"/>
      <c r="O18" s="74"/>
      <c r="P18" s="480"/>
      <c r="T18" s="80"/>
    </row>
    <row r="19" spans="1:20" s="79" customFormat="1" ht="14.25" customHeight="1" x14ac:dyDescent="0.25">
      <c r="A19" s="480"/>
      <c r="B19" s="78"/>
      <c r="C19" s="115"/>
      <c r="D19" s="73"/>
      <c r="E19" s="73"/>
      <c r="F19" s="72"/>
      <c r="G19" s="74"/>
      <c r="H19" s="480"/>
      <c r="I19" s="480"/>
      <c r="J19" s="78"/>
      <c r="K19" s="72"/>
      <c r="L19" s="73"/>
      <c r="M19" s="73"/>
      <c r="N19" s="72"/>
      <c r="O19" s="74"/>
      <c r="P19" s="480"/>
      <c r="T19" s="80"/>
    </row>
    <row r="20" spans="1:20" s="79" customFormat="1" ht="14.25" customHeight="1" x14ac:dyDescent="0.25">
      <c r="A20" s="480"/>
      <c r="B20" s="78"/>
      <c r="C20" s="72"/>
      <c r="D20" s="73"/>
      <c r="E20" s="73"/>
      <c r="F20" s="72"/>
      <c r="G20" s="74"/>
      <c r="H20" s="480"/>
      <c r="I20" s="480"/>
      <c r="J20" s="78"/>
      <c r="K20" s="72"/>
      <c r="L20" s="73"/>
      <c r="M20" s="73"/>
      <c r="N20" s="72"/>
      <c r="O20" s="74"/>
      <c r="P20" s="480"/>
      <c r="T20" s="80"/>
    </row>
    <row r="21" spans="1:20" s="79" customFormat="1" ht="14.25" customHeight="1" x14ac:dyDescent="0.25">
      <c r="A21" s="480"/>
      <c r="B21" s="78"/>
      <c r="C21" s="115"/>
      <c r="D21" s="153"/>
      <c r="E21" s="153"/>
      <c r="F21" s="115"/>
      <c r="G21" s="74"/>
      <c r="H21" s="480"/>
      <c r="I21" s="480"/>
      <c r="J21" s="78"/>
      <c r="K21" s="72"/>
      <c r="L21" s="73"/>
      <c r="M21" s="73"/>
      <c r="N21" s="72"/>
      <c r="O21" s="74"/>
      <c r="P21" s="480"/>
      <c r="T21" s="80"/>
    </row>
    <row r="22" spans="1:20" s="79" customFormat="1" ht="14.25" customHeight="1" x14ac:dyDescent="0.25">
      <c r="A22" s="480"/>
      <c r="B22" s="78"/>
      <c r="C22" s="115"/>
      <c r="D22" s="153"/>
      <c r="E22" s="153"/>
      <c r="F22" s="115"/>
      <c r="G22" s="74"/>
      <c r="H22" s="480"/>
      <c r="I22" s="480"/>
      <c r="J22" s="78"/>
      <c r="K22" s="72"/>
      <c r="L22" s="73"/>
      <c r="M22" s="73"/>
      <c r="N22" s="72"/>
      <c r="O22" s="74"/>
      <c r="P22" s="480"/>
      <c r="T22" s="80"/>
    </row>
    <row r="23" spans="1:20" s="79" customFormat="1" ht="14.25" customHeight="1" x14ac:dyDescent="0.25">
      <c r="A23" s="480"/>
      <c r="B23" s="78"/>
      <c r="C23" s="115"/>
      <c r="D23" s="153"/>
      <c r="E23" s="153"/>
      <c r="F23" s="115"/>
      <c r="G23" s="74"/>
      <c r="H23" s="480"/>
      <c r="I23" s="480"/>
      <c r="J23" s="78"/>
      <c r="K23" s="72"/>
      <c r="L23" s="73"/>
      <c r="M23" s="73"/>
      <c r="N23" s="72"/>
      <c r="O23" s="74"/>
      <c r="P23" s="480"/>
      <c r="T23" s="80"/>
    </row>
    <row r="24" spans="1:20" s="79" customFormat="1" ht="14.25" customHeight="1" thickBot="1" x14ac:dyDescent="0.3">
      <c r="A24" s="480"/>
      <c r="B24" s="78"/>
      <c r="C24" s="115"/>
      <c r="D24" s="153"/>
      <c r="E24" s="153"/>
      <c r="F24" s="115"/>
      <c r="G24" s="74"/>
      <c r="H24" s="480"/>
      <c r="I24" s="480"/>
      <c r="J24" s="78"/>
      <c r="K24" s="72"/>
      <c r="L24" s="73"/>
      <c r="M24" s="73"/>
      <c r="N24" s="72"/>
      <c r="O24" s="159"/>
      <c r="P24" s="480"/>
      <c r="T24" s="80"/>
    </row>
    <row r="25" spans="1:20" ht="12.75" customHeight="1" x14ac:dyDescent="0.25">
      <c r="A25" s="481" t="s">
        <v>4</v>
      </c>
      <c r="B25" s="75"/>
      <c r="C25" s="76"/>
      <c r="D25" s="77"/>
      <c r="E25" s="77"/>
      <c r="F25" s="76"/>
      <c r="G25" s="83"/>
      <c r="H25" s="481"/>
      <c r="I25" s="481" t="s">
        <v>4</v>
      </c>
      <c r="J25" s="75"/>
      <c r="K25" s="76"/>
      <c r="L25" s="85"/>
      <c r="M25" s="85"/>
      <c r="N25" s="91"/>
      <c r="O25" s="156"/>
      <c r="P25" s="481"/>
    </row>
    <row r="26" spans="1:20" ht="12.75" customHeight="1" x14ac:dyDescent="0.25">
      <c r="A26" s="480"/>
      <c r="B26" s="78"/>
      <c r="C26" s="72"/>
      <c r="D26" s="73"/>
      <c r="E26" s="73"/>
      <c r="F26" s="72"/>
      <c r="G26" s="74"/>
      <c r="H26" s="480"/>
      <c r="I26" s="480"/>
      <c r="J26" s="78"/>
      <c r="K26" s="72"/>
      <c r="L26" s="86"/>
      <c r="M26" s="86"/>
      <c r="N26" s="90"/>
      <c r="O26" s="159"/>
      <c r="P26" s="480"/>
    </row>
    <row r="27" spans="1:20" ht="12.75" customHeight="1" x14ac:dyDescent="0.25">
      <c r="A27" s="480"/>
      <c r="B27" s="78"/>
      <c r="C27" s="72"/>
      <c r="D27" s="73"/>
      <c r="E27" s="73"/>
      <c r="F27" s="72"/>
      <c r="G27" s="74"/>
      <c r="H27" s="480"/>
      <c r="I27" s="480"/>
      <c r="J27" s="78"/>
      <c r="K27" s="72"/>
      <c r="L27" s="86"/>
      <c r="M27" s="86"/>
      <c r="N27" s="90"/>
      <c r="O27" s="159"/>
      <c r="P27" s="480"/>
    </row>
    <row r="28" spans="1:20" ht="12.75" customHeight="1" x14ac:dyDescent="0.25">
      <c r="A28" s="480"/>
      <c r="B28" s="78"/>
      <c r="C28" s="72"/>
      <c r="D28" s="73"/>
      <c r="E28" s="73"/>
      <c r="F28" s="72"/>
      <c r="G28" s="74"/>
      <c r="H28" s="480"/>
      <c r="I28" s="480"/>
      <c r="J28" s="78"/>
      <c r="K28" s="72"/>
      <c r="L28" s="86"/>
      <c r="M28" s="86"/>
      <c r="N28" s="90"/>
      <c r="O28" s="159"/>
      <c r="P28" s="480"/>
    </row>
    <row r="29" spans="1:20" ht="12.75" customHeight="1" x14ac:dyDescent="0.25">
      <c r="A29" s="480"/>
      <c r="B29" s="78"/>
      <c r="C29" s="72"/>
      <c r="D29" s="73"/>
      <c r="E29" s="73"/>
      <c r="F29" s="72"/>
      <c r="G29" s="74"/>
      <c r="H29" s="480"/>
      <c r="I29" s="480"/>
      <c r="J29" s="78"/>
      <c r="K29" s="72"/>
      <c r="L29" s="86"/>
      <c r="M29" s="86"/>
      <c r="N29" s="90"/>
      <c r="O29" s="159"/>
      <c r="P29" s="480"/>
    </row>
    <row r="30" spans="1:20" ht="12.75" customHeight="1" x14ac:dyDescent="0.25">
      <c r="A30" s="480"/>
      <c r="B30" s="78"/>
      <c r="C30" s="72"/>
      <c r="D30" s="73"/>
      <c r="E30" s="73"/>
      <c r="F30" s="72"/>
      <c r="G30" s="74"/>
      <c r="H30" s="480"/>
      <c r="I30" s="480"/>
      <c r="J30" s="78"/>
      <c r="K30" s="72"/>
      <c r="L30" s="86"/>
      <c r="M30" s="86"/>
      <c r="N30" s="90"/>
      <c r="O30" s="159"/>
      <c r="P30" s="480"/>
    </row>
    <row r="31" spans="1:20" ht="12.75" customHeight="1" x14ac:dyDescent="0.25">
      <c r="A31" s="480"/>
      <c r="B31" s="78"/>
      <c r="C31" s="72"/>
      <c r="D31" s="73"/>
      <c r="E31" s="73"/>
      <c r="F31" s="72"/>
      <c r="G31" s="74"/>
      <c r="H31" s="480"/>
      <c r="I31" s="480"/>
      <c r="J31" s="78"/>
      <c r="K31" s="72"/>
      <c r="L31" s="86"/>
      <c r="M31" s="86"/>
      <c r="N31" s="90"/>
      <c r="O31" s="159"/>
      <c r="P31" s="480"/>
    </row>
    <row r="32" spans="1:20" ht="12.75" customHeight="1" x14ac:dyDescent="0.25">
      <c r="A32" s="480"/>
      <c r="B32" s="78"/>
      <c r="C32" s="72"/>
      <c r="D32" s="73"/>
      <c r="E32" s="73"/>
      <c r="F32" s="72"/>
      <c r="G32" s="74"/>
      <c r="H32" s="480"/>
      <c r="I32" s="480"/>
      <c r="J32" s="78"/>
      <c r="K32" s="72"/>
      <c r="L32" s="86"/>
      <c r="M32" s="86"/>
      <c r="N32" s="90"/>
      <c r="O32" s="159"/>
      <c r="P32" s="480"/>
    </row>
    <row r="33" spans="1:16" ht="12.75" customHeight="1" x14ac:dyDescent="0.25">
      <c r="A33" s="480"/>
      <c r="B33" s="78"/>
      <c r="C33" s="72"/>
      <c r="D33" s="73"/>
      <c r="E33" s="73"/>
      <c r="F33" s="72"/>
      <c r="G33" s="74"/>
      <c r="H33" s="480"/>
      <c r="I33" s="480"/>
      <c r="J33" s="78"/>
      <c r="K33" s="72"/>
      <c r="L33" s="86"/>
      <c r="M33" s="86"/>
      <c r="N33" s="90"/>
      <c r="O33" s="159"/>
      <c r="P33" s="480"/>
    </row>
    <row r="34" spans="1:16" ht="12.75" customHeight="1" thickBot="1" x14ac:dyDescent="0.3">
      <c r="A34" s="480"/>
      <c r="B34" s="234"/>
      <c r="C34" s="172"/>
      <c r="D34" s="141"/>
      <c r="E34" s="141"/>
      <c r="F34" s="172"/>
      <c r="G34" s="149"/>
      <c r="H34" s="480"/>
      <c r="I34" s="480"/>
      <c r="J34" s="180"/>
      <c r="K34" s="228"/>
      <c r="L34" s="148"/>
      <c r="M34" s="148"/>
      <c r="N34" s="229"/>
      <c r="O34" s="230"/>
      <c r="P34" s="480"/>
    </row>
    <row r="35" spans="1:16" ht="12.75" customHeight="1" x14ac:dyDescent="0.25">
      <c r="A35" s="481" t="s">
        <v>2</v>
      </c>
      <c r="B35" s="157"/>
      <c r="C35" s="114"/>
      <c r="D35" s="123"/>
      <c r="E35" s="123"/>
      <c r="F35" s="124"/>
      <c r="G35" s="83"/>
      <c r="H35" s="481"/>
      <c r="I35" s="481" t="s">
        <v>2</v>
      </c>
      <c r="J35" s="67" t="s">
        <v>156</v>
      </c>
      <c r="K35" s="114"/>
      <c r="L35" s="123">
        <v>1</v>
      </c>
      <c r="M35" s="123"/>
      <c r="N35" s="124" t="s">
        <v>165</v>
      </c>
      <c r="O35" s="247" t="s">
        <v>61</v>
      </c>
      <c r="P35" s="481">
        <v>1</v>
      </c>
    </row>
    <row r="36" spans="1:16" ht="12.75" customHeight="1" x14ac:dyDescent="0.25">
      <c r="A36" s="480"/>
      <c r="B36" s="157"/>
      <c r="C36" s="115"/>
      <c r="D36" s="116"/>
      <c r="E36" s="116"/>
      <c r="F36" s="117"/>
      <c r="G36" s="74"/>
      <c r="H36" s="480"/>
      <c r="I36" s="480"/>
      <c r="J36" s="78"/>
      <c r="K36" s="152"/>
      <c r="L36" s="146"/>
      <c r="M36" s="116"/>
      <c r="N36" s="154"/>
      <c r="O36" s="159"/>
      <c r="P36" s="480"/>
    </row>
    <row r="37" spans="1:16" ht="12.75" customHeight="1" x14ac:dyDescent="0.25">
      <c r="A37" s="480"/>
      <c r="B37" s="157"/>
      <c r="C37" s="72"/>
      <c r="D37" s="86"/>
      <c r="E37" s="86"/>
      <c r="F37" s="90"/>
      <c r="G37" s="74"/>
      <c r="H37" s="480"/>
      <c r="I37" s="480"/>
      <c r="J37" s="78"/>
      <c r="K37" s="115"/>
      <c r="L37" s="146"/>
      <c r="M37" s="116"/>
      <c r="N37" s="147"/>
      <c r="O37" s="159"/>
      <c r="P37" s="480"/>
    </row>
    <row r="38" spans="1:16" ht="12.75" customHeight="1" x14ac:dyDescent="0.25">
      <c r="A38" s="480"/>
      <c r="B38" s="157"/>
      <c r="C38" s="72"/>
      <c r="D38" s="86"/>
      <c r="E38" s="86"/>
      <c r="F38" s="117"/>
      <c r="G38" s="74"/>
      <c r="H38" s="480"/>
      <c r="I38" s="480"/>
      <c r="J38" s="78"/>
      <c r="K38" s="72"/>
      <c r="L38" s="86"/>
      <c r="M38" s="86"/>
      <c r="N38" s="90"/>
      <c r="O38" s="159"/>
      <c r="P38" s="480"/>
    </row>
    <row r="39" spans="1:16" ht="12.75" customHeight="1" x14ac:dyDescent="0.25">
      <c r="A39" s="480"/>
      <c r="B39" s="78"/>
      <c r="C39" s="72"/>
      <c r="D39" s="86"/>
      <c r="E39" s="86"/>
      <c r="F39" s="90"/>
      <c r="G39" s="74"/>
      <c r="H39" s="480"/>
      <c r="I39" s="480"/>
      <c r="J39" s="78"/>
      <c r="K39" s="72"/>
      <c r="L39" s="143"/>
      <c r="M39" s="86"/>
      <c r="N39" s="144"/>
      <c r="O39" s="159"/>
      <c r="P39" s="480"/>
    </row>
    <row r="40" spans="1:16" ht="12.75" customHeight="1" x14ac:dyDescent="0.25">
      <c r="A40" s="480"/>
      <c r="B40" s="78"/>
      <c r="C40" s="72"/>
      <c r="D40" s="86"/>
      <c r="E40" s="86"/>
      <c r="F40" s="90"/>
      <c r="G40" s="74"/>
      <c r="H40" s="480"/>
      <c r="I40" s="480"/>
      <c r="J40" s="78"/>
      <c r="K40" s="115"/>
      <c r="L40" s="146"/>
      <c r="M40" s="116"/>
      <c r="N40" s="147"/>
      <c r="O40" s="159"/>
      <c r="P40" s="480"/>
    </row>
    <row r="41" spans="1:16" ht="12.75" customHeight="1" x14ac:dyDescent="0.25">
      <c r="A41" s="480"/>
      <c r="B41" s="78"/>
      <c r="C41" s="72"/>
      <c r="D41" s="86"/>
      <c r="E41" s="86"/>
      <c r="F41" s="90"/>
      <c r="G41" s="74"/>
      <c r="H41" s="480"/>
      <c r="I41" s="480"/>
      <c r="J41" s="78"/>
      <c r="K41" s="115"/>
      <c r="L41" s="146"/>
      <c r="M41" s="116"/>
      <c r="N41" s="147"/>
      <c r="O41" s="159"/>
      <c r="P41" s="480"/>
    </row>
    <row r="42" spans="1:16" ht="12.75" customHeight="1" x14ac:dyDescent="0.25">
      <c r="A42" s="480"/>
      <c r="B42" s="78"/>
      <c r="C42" s="72"/>
      <c r="D42" s="86"/>
      <c r="E42" s="86"/>
      <c r="F42" s="90"/>
      <c r="G42" s="74"/>
      <c r="H42" s="480"/>
      <c r="I42" s="480"/>
      <c r="J42" s="78"/>
      <c r="K42" s="115"/>
      <c r="L42" s="146"/>
      <c r="M42" s="116"/>
      <c r="N42" s="147"/>
      <c r="O42" s="159"/>
      <c r="P42" s="480"/>
    </row>
    <row r="43" spans="1:16" ht="12.75" customHeight="1" x14ac:dyDescent="0.25">
      <c r="A43" s="480"/>
      <c r="B43" s="78"/>
      <c r="C43" s="72"/>
      <c r="D43" s="86"/>
      <c r="E43" s="86"/>
      <c r="F43" s="90"/>
      <c r="G43" s="74"/>
      <c r="H43" s="480"/>
      <c r="I43" s="480"/>
      <c r="J43" s="78"/>
      <c r="K43" s="115"/>
      <c r="L43" s="146"/>
      <c r="M43" s="116"/>
      <c r="N43" s="147"/>
      <c r="O43" s="159"/>
      <c r="P43" s="480"/>
    </row>
    <row r="44" spans="1:16" ht="12.75" customHeight="1" thickBot="1" x14ac:dyDescent="0.3">
      <c r="A44" s="485"/>
      <c r="B44" s="241"/>
      <c r="C44" s="172"/>
      <c r="D44" s="145"/>
      <c r="E44" s="145"/>
      <c r="F44" s="93"/>
      <c r="G44" s="149"/>
      <c r="H44" s="485"/>
      <c r="I44" s="485"/>
      <c r="J44" s="180"/>
      <c r="K44" s="228"/>
      <c r="L44" s="239"/>
      <c r="M44" s="148"/>
      <c r="N44" s="240"/>
      <c r="O44" s="230"/>
      <c r="P44" s="485"/>
    </row>
    <row r="45" spans="1:16" ht="12.75" customHeight="1" x14ac:dyDescent="0.25">
      <c r="A45" s="481" t="s">
        <v>5</v>
      </c>
      <c r="B45" s="157"/>
      <c r="C45" s="152"/>
      <c r="D45" s="146"/>
      <c r="E45" s="116"/>
      <c r="F45" s="154"/>
      <c r="G45" s="74"/>
      <c r="H45" s="481"/>
      <c r="I45" s="481" t="s">
        <v>5</v>
      </c>
      <c r="J45" s="289"/>
      <c r="K45" s="290"/>
      <c r="L45" s="291"/>
      <c r="M45" s="292"/>
      <c r="N45" s="293"/>
      <c r="O45" s="294"/>
      <c r="P45" s="481"/>
    </row>
    <row r="46" spans="1:16" ht="12.75" customHeight="1" x14ac:dyDescent="0.25">
      <c r="A46" s="480"/>
      <c r="B46" s="78"/>
      <c r="C46" s="115"/>
      <c r="D46" s="146"/>
      <c r="E46" s="116"/>
      <c r="F46" s="147"/>
      <c r="G46" s="74"/>
      <c r="H46" s="480"/>
      <c r="I46" s="480"/>
      <c r="J46" s="78"/>
      <c r="K46" s="152"/>
      <c r="L46" s="158"/>
      <c r="M46" s="153"/>
      <c r="N46" s="154"/>
      <c r="O46" s="155"/>
      <c r="P46" s="480"/>
    </row>
    <row r="47" spans="1:16" ht="12.75" customHeight="1" x14ac:dyDescent="0.25">
      <c r="A47" s="480"/>
      <c r="B47" s="78"/>
      <c r="C47" s="72"/>
      <c r="D47" s="86"/>
      <c r="E47" s="86"/>
      <c r="F47" s="90"/>
      <c r="G47" s="74"/>
      <c r="H47" s="480"/>
      <c r="I47" s="480"/>
      <c r="J47" s="78"/>
      <c r="K47" s="152"/>
      <c r="L47" s="158"/>
      <c r="M47" s="153"/>
      <c r="N47" s="154"/>
      <c r="O47" s="155"/>
      <c r="P47" s="480"/>
    </row>
    <row r="48" spans="1:16" ht="12.75" customHeight="1" x14ac:dyDescent="0.25">
      <c r="A48" s="480"/>
      <c r="B48" s="78"/>
      <c r="C48" s="72"/>
      <c r="D48" s="143"/>
      <c r="E48" s="86"/>
      <c r="F48" s="144"/>
      <c r="G48" s="74"/>
      <c r="H48" s="480"/>
      <c r="I48" s="480"/>
      <c r="J48" s="78"/>
      <c r="K48" s="152"/>
      <c r="L48" s="158"/>
      <c r="M48" s="153"/>
      <c r="N48" s="154"/>
      <c r="O48" s="155"/>
      <c r="P48" s="480"/>
    </row>
    <row r="49" spans="1:117" ht="12.75" customHeight="1" x14ac:dyDescent="0.25">
      <c r="A49" s="480"/>
      <c r="B49" s="78"/>
      <c r="C49" s="115"/>
      <c r="D49" s="146"/>
      <c r="E49" s="116"/>
      <c r="F49" s="147"/>
      <c r="G49" s="74"/>
      <c r="H49" s="480"/>
      <c r="I49" s="480"/>
      <c r="J49" s="78"/>
      <c r="K49" s="152"/>
      <c r="L49" s="158"/>
      <c r="M49" s="153"/>
      <c r="N49" s="154"/>
      <c r="O49" s="155"/>
      <c r="P49" s="480"/>
    </row>
    <row r="50" spans="1:117" ht="12.75" customHeight="1" thickBot="1" x14ac:dyDescent="0.3">
      <c r="A50" s="536"/>
      <c r="B50" s="78"/>
      <c r="C50" s="72"/>
      <c r="D50" s="86"/>
      <c r="E50" s="86"/>
      <c r="F50" s="90"/>
      <c r="G50" s="74"/>
      <c r="H50" s="536"/>
      <c r="I50" s="536"/>
      <c r="J50" s="236"/>
      <c r="K50" s="237"/>
      <c r="L50" s="232"/>
      <c r="M50" s="238"/>
      <c r="N50" s="245"/>
      <c r="O50" s="155"/>
      <c r="P50" s="536"/>
    </row>
    <row r="51" spans="1:117" ht="12.75" customHeight="1" x14ac:dyDescent="0.25">
      <c r="A51" s="481" t="s">
        <v>134</v>
      </c>
      <c r="B51" s="301" t="s">
        <v>162</v>
      </c>
      <c r="C51" s="290"/>
      <c r="D51" s="292">
        <v>2</v>
      </c>
      <c r="E51" s="292"/>
      <c r="F51" s="290" t="s">
        <v>143</v>
      </c>
      <c r="G51" s="295" t="s">
        <v>68</v>
      </c>
      <c r="H51" s="481">
        <v>2</v>
      </c>
      <c r="I51" s="481" t="s">
        <v>134</v>
      </c>
      <c r="J51" s="162"/>
      <c r="K51" s="114"/>
      <c r="L51" s="160"/>
      <c r="M51" s="160"/>
      <c r="N51" s="114"/>
      <c r="O51" s="161"/>
      <c r="P51" s="481"/>
    </row>
    <row r="52" spans="1:117" ht="12.75" customHeight="1" thickBot="1" x14ac:dyDescent="0.3">
      <c r="A52" s="480"/>
      <c r="B52" s="302"/>
      <c r="C52" s="296"/>
      <c r="D52" s="297"/>
      <c r="E52" s="298"/>
      <c r="F52" s="299"/>
      <c r="G52" s="300"/>
      <c r="H52" s="480"/>
      <c r="I52" s="480"/>
      <c r="J52" s="151"/>
      <c r="K52" s="115"/>
      <c r="L52" s="153"/>
      <c r="M52" s="153"/>
      <c r="N52" s="115"/>
      <c r="O52" s="164"/>
      <c r="P52" s="480"/>
    </row>
    <row r="53" spans="1:117" ht="12.75" customHeight="1" thickBot="1" x14ac:dyDescent="0.3">
      <c r="A53" s="535"/>
      <c r="B53" s="71"/>
      <c r="C53" s="72"/>
      <c r="D53" s="140"/>
      <c r="E53" s="141"/>
      <c r="F53" s="118"/>
      <c r="G53" s="74"/>
      <c r="H53" s="535"/>
      <c r="I53" s="535"/>
      <c r="J53" s="125"/>
      <c r="K53" s="117"/>
      <c r="L53" s="117"/>
      <c r="M53" s="117"/>
      <c r="N53" s="117"/>
      <c r="O53" s="155"/>
      <c r="P53" s="535"/>
      <c r="DM53" s="79"/>
    </row>
    <row r="54" spans="1:117" ht="16.2" thickBot="1" x14ac:dyDescent="0.3">
      <c r="A54" s="111" t="s">
        <v>7</v>
      </c>
      <c r="B54" s="112"/>
      <c r="C54" s="94"/>
      <c r="D54" s="95">
        <f>SUM(D3:D53)</f>
        <v>2</v>
      </c>
      <c r="E54" s="95">
        <f>SUM(E3:E53)</f>
        <v>0</v>
      </c>
      <c r="F54" s="94"/>
      <c r="G54" s="96"/>
      <c r="H54" s="110">
        <f>SUM(H3:H53)</f>
        <v>3</v>
      </c>
      <c r="I54" s="111" t="s">
        <v>7</v>
      </c>
      <c r="J54" s="165"/>
      <c r="K54" s="166"/>
      <c r="L54" s="167">
        <f>SUM(L3:L53)</f>
        <v>1</v>
      </c>
      <c r="M54" s="168">
        <f>SUM(M3:M53)</f>
        <v>0</v>
      </c>
      <c r="N54" s="166"/>
      <c r="O54" s="169"/>
      <c r="P54" s="109">
        <f>SUM(P3:P53)</f>
        <v>3</v>
      </c>
    </row>
    <row r="55" spans="1:117" ht="2.25" customHeight="1" x14ac:dyDescent="0.25"/>
    <row r="56" spans="1:117" ht="12.75" customHeight="1" x14ac:dyDescent="0.25">
      <c r="A56" s="181"/>
      <c r="B56" s="182" t="s">
        <v>20</v>
      </c>
      <c r="C56" s="113"/>
      <c r="D56" s="113"/>
      <c r="E56" s="113"/>
      <c r="F56" s="181"/>
      <c r="G56" s="181"/>
      <c r="H56" s="181"/>
      <c r="I56" s="183"/>
      <c r="J56" s="184" t="s">
        <v>21</v>
      </c>
      <c r="K56" s="120"/>
      <c r="L56" s="120"/>
      <c r="M56" s="120"/>
      <c r="N56" s="183"/>
      <c r="O56" s="181"/>
      <c r="P56" s="181"/>
    </row>
    <row r="57" spans="1:117" ht="12.75" customHeight="1" x14ac:dyDescent="0.25">
      <c r="A57" s="113"/>
      <c r="B57" s="113" t="s">
        <v>29</v>
      </c>
      <c r="C57" s="113" t="s">
        <v>28</v>
      </c>
      <c r="D57" s="185"/>
      <c r="E57" s="185"/>
      <c r="F57" s="113" t="s">
        <v>30</v>
      </c>
      <c r="G57" s="113"/>
      <c r="H57" s="113"/>
      <c r="I57" s="120"/>
      <c r="J57" s="120" t="s">
        <v>29</v>
      </c>
      <c r="K57" s="120"/>
      <c r="L57" s="120"/>
      <c r="M57" s="120"/>
      <c r="N57" s="120" t="s">
        <v>30</v>
      </c>
      <c r="O57" s="113"/>
      <c r="P57" s="113"/>
    </row>
    <row r="58" spans="1:117" ht="12.75" customHeight="1" x14ac:dyDescent="0.25">
      <c r="B58" s="67" t="s">
        <v>156</v>
      </c>
      <c r="D58" s="103"/>
      <c r="E58" s="103"/>
      <c r="F58" s="67" t="s">
        <v>163</v>
      </c>
      <c r="G58" s="67" t="s">
        <v>164</v>
      </c>
      <c r="J58" s="67" t="s">
        <v>156</v>
      </c>
      <c r="K58" s="79"/>
      <c r="M58" s="104"/>
      <c r="N58" s="79" t="s">
        <v>166</v>
      </c>
      <c r="O58" s="254" t="s">
        <v>141</v>
      </c>
    </row>
    <row r="59" spans="1:117" ht="12.75" customHeight="1" x14ac:dyDescent="0.25">
      <c r="D59" s="103"/>
      <c r="E59" s="103"/>
      <c r="J59" s="67" t="s">
        <v>156</v>
      </c>
      <c r="K59" s="79"/>
      <c r="M59" s="104"/>
      <c r="N59" s="79" t="s">
        <v>142</v>
      </c>
      <c r="O59" s="254" t="s">
        <v>141</v>
      </c>
    </row>
    <row r="60" spans="1:117" ht="12.75" customHeight="1" x14ac:dyDescent="0.25">
      <c r="D60" s="103"/>
      <c r="E60" s="103"/>
    </row>
    <row r="61" spans="1:117" ht="12.75" customHeight="1" x14ac:dyDescent="0.25">
      <c r="D61" s="103"/>
      <c r="E61" s="103"/>
    </row>
    <row r="62" spans="1:117" ht="12.75" customHeight="1" x14ac:dyDescent="0.25">
      <c r="D62" s="103"/>
      <c r="E62" s="103"/>
    </row>
    <row r="63" spans="1:117" x14ac:dyDescent="0.25">
      <c r="D63" s="103"/>
      <c r="E63" s="103"/>
    </row>
    <row r="64" spans="1:117" x14ac:dyDescent="0.25">
      <c r="D64" s="103"/>
      <c r="E64" s="103"/>
    </row>
    <row r="65" spans="4:5" x14ac:dyDescent="0.25">
      <c r="D65" s="103"/>
      <c r="E65" s="103"/>
    </row>
    <row r="66" spans="4:5" x14ac:dyDescent="0.25">
      <c r="D66" s="103"/>
      <c r="E66" s="103"/>
    </row>
    <row r="67" spans="4:5" x14ac:dyDescent="0.25">
      <c r="D67" s="103"/>
      <c r="E67" s="103"/>
    </row>
  </sheetData>
  <mergeCells count="26">
    <mergeCell ref="A51:A53"/>
    <mergeCell ref="H51:H53"/>
    <mergeCell ref="I51:I53"/>
    <mergeCell ref="P51:P53"/>
    <mergeCell ref="I25:I34"/>
    <mergeCell ref="P25:P34"/>
    <mergeCell ref="A35:A44"/>
    <mergeCell ref="I35:I44"/>
    <mergeCell ref="H35:H44"/>
    <mergeCell ref="P35:P44"/>
    <mergeCell ref="A45:A50"/>
    <mergeCell ref="H45:H50"/>
    <mergeCell ref="I45:I50"/>
    <mergeCell ref="P45:P50"/>
    <mergeCell ref="A13:A24"/>
    <mergeCell ref="H13:H24"/>
    <mergeCell ref="I13:I24"/>
    <mergeCell ref="P13:P24"/>
    <mergeCell ref="A25:A34"/>
    <mergeCell ref="H25:H34"/>
    <mergeCell ref="A1:H1"/>
    <mergeCell ref="I1:P1"/>
    <mergeCell ref="A3:A12"/>
    <mergeCell ref="H3:H12"/>
    <mergeCell ref="I3:I12"/>
    <mergeCell ref="P3:P12"/>
  </mergeCells>
  <dataValidations count="4">
    <dataValidation type="list" allowBlank="1" showInputMessage="1" showErrorMessage="1" error="Так низ-з-зя!!" sqref="O53 O51 O24:O34 O36:O45 O3:O17">
      <formula1>выбыло</formula1>
    </dataValidation>
    <dataValidation allowBlank="1" showInputMessage="1" showErrorMessage="1" error="Так низ-з-зя!!" sqref="O52"/>
    <dataValidation type="list" allowBlank="1" showInputMessage="1" showErrorMessage="1" sqref="O35 O18:O23">
      <formula1>убыло</formula1>
    </dataValidation>
    <dataValidation type="list" allowBlank="1" showInputMessage="1" showErrorMessage="1" sqref="G12:G53">
      <formula1>прибыло</formula1>
    </dataValidation>
  </dataValidations>
  <printOptions horizontalCentered="1"/>
  <pageMargins left="0.31496062992125984" right="0.43307086614173229" top="0.55118110236220474" bottom="0.56999999999999995" header="0.31496062992125984" footer="0.31496062992125984"/>
  <pageSetup paperSize="9" scale="65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39"/>
  <sheetViews>
    <sheetView view="pageBreakPreview" zoomScaleNormal="85" zoomScaleSheetLayoutView="100" workbookViewId="0">
      <pane ySplit="7" topLeftCell="A11" activePane="bottomLeft" state="frozen"/>
      <selection activeCell="A8" sqref="A8"/>
      <selection pane="bottomLeft" activeCell="G15" sqref="G15"/>
    </sheetView>
  </sheetViews>
  <sheetFormatPr defaultRowHeight="13.2" x14ac:dyDescent="0.25"/>
  <cols>
    <col min="1" max="1" width="28.5546875" style="32" customWidth="1"/>
    <col min="2" max="2" width="9.5546875" style="32" customWidth="1"/>
    <col min="3" max="4" width="5.88671875" style="32" customWidth="1"/>
    <col min="5" max="6" width="5.88671875" style="33" customWidth="1"/>
    <col min="7" max="7" width="5.33203125" style="33" customWidth="1"/>
    <col min="8" max="9" width="5.88671875" style="32" customWidth="1"/>
    <col min="10" max="11" width="5.88671875" style="33" customWidth="1"/>
    <col min="12" max="12" width="5.33203125" style="33" customWidth="1"/>
    <col min="13" max="14" width="5.88671875" style="32" customWidth="1"/>
    <col min="15" max="16" width="5.88671875" style="33" customWidth="1"/>
    <col min="17" max="17" width="5" style="33" customWidth="1"/>
    <col min="18" max="19" width="5.88671875" style="32" customWidth="1"/>
    <col min="20" max="22" width="5.88671875" style="33" customWidth="1"/>
    <col min="23" max="24" width="5.88671875" style="32" customWidth="1"/>
    <col min="25" max="26" width="5.88671875" style="33" customWidth="1"/>
    <col min="27" max="27" width="5.33203125" style="33" customWidth="1"/>
    <col min="28" max="32" width="5.88671875" style="32" customWidth="1"/>
  </cols>
  <sheetData>
    <row r="1" spans="1:32" s="36" customFormat="1" ht="15.6" x14ac:dyDescent="0.25">
      <c r="A1" s="493" t="s">
        <v>155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</row>
    <row r="2" spans="1:32" s="36" customFormat="1" ht="15.6" x14ac:dyDescent="0.3">
      <c r="A2" s="43"/>
      <c r="B2" s="43"/>
      <c r="C2" s="43"/>
      <c r="D2" s="43"/>
      <c r="E2" s="50"/>
      <c r="F2" s="50"/>
      <c r="G2" s="50"/>
      <c r="H2" s="43"/>
      <c r="I2" s="43"/>
      <c r="J2" s="50"/>
      <c r="K2" s="50"/>
      <c r="L2" s="50"/>
      <c r="M2" s="43"/>
      <c r="N2" s="43"/>
      <c r="O2" s="50"/>
      <c r="P2" s="50"/>
      <c r="Q2" s="50"/>
      <c r="R2" s="43"/>
      <c r="S2" s="43"/>
      <c r="T2" s="50"/>
      <c r="U2" s="50"/>
      <c r="V2" s="50"/>
      <c r="W2" s="43"/>
      <c r="X2" s="43"/>
      <c r="Y2" s="50"/>
      <c r="Z2" s="50"/>
      <c r="AA2" s="50"/>
      <c r="AB2" s="43"/>
      <c r="AC2" s="43"/>
      <c r="AD2" s="43"/>
      <c r="AE2" s="43"/>
      <c r="AF2" s="43"/>
    </row>
    <row r="3" spans="1:32" s="36" customFormat="1" ht="12" customHeight="1" x14ac:dyDescent="0.3">
      <c r="A3" s="495" t="s">
        <v>98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</row>
    <row r="4" spans="1:32" ht="13.8" thickBot="1" x14ac:dyDescent="0.3"/>
    <row r="5" spans="1:32" ht="15.75" customHeight="1" x14ac:dyDescent="0.25">
      <c r="A5" s="547" t="s">
        <v>86</v>
      </c>
      <c r="B5" s="550" t="s">
        <v>150</v>
      </c>
      <c r="C5" s="543" t="s">
        <v>45</v>
      </c>
      <c r="D5" s="544"/>
      <c r="E5" s="544"/>
      <c r="F5" s="545"/>
      <c r="G5" s="546"/>
      <c r="H5" s="543" t="s">
        <v>44</v>
      </c>
      <c r="I5" s="544"/>
      <c r="J5" s="544"/>
      <c r="K5" s="545"/>
      <c r="L5" s="546"/>
      <c r="M5" s="503" t="s">
        <v>43</v>
      </c>
      <c r="N5" s="504"/>
      <c r="O5" s="504"/>
      <c r="P5" s="505"/>
      <c r="Q5" s="506"/>
      <c r="R5" s="543" t="s">
        <v>42</v>
      </c>
      <c r="S5" s="544"/>
      <c r="T5" s="544"/>
      <c r="U5" s="545"/>
      <c r="V5" s="546"/>
      <c r="W5" s="543" t="s">
        <v>41</v>
      </c>
      <c r="X5" s="544"/>
      <c r="Y5" s="544"/>
      <c r="Z5" s="545"/>
      <c r="AA5" s="546"/>
      <c r="AB5" s="543" t="s">
        <v>39</v>
      </c>
      <c r="AC5" s="544"/>
      <c r="AD5" s="544"/>
      <c r="AE5" s="545"/>
      <c r="AF5" s="546"/>
    </row>
    <row r="6" spans="1:32" ht="15" customHeight="1" x14ac:dyDescent="0.25">
      <c r="A6" s="548"/>
      <c r="B6" s="551"/>
      <c r="C6" s="539" t="s">
        <v>130</v>
      </c>
      <c r="D6" s="540"/>
      <c r="E6" s="540"/>
      <c r="F6" s="541"/>
      <c r="G6" s="542"/>
      <c r="H6" s="539" t="s">
        <v>123</v>
      </c>
      <c r="I6" s="540"/>
      <c r="J6" s="540"/>
      <c r="K6" s="541"/>
      <c r="L6" s="542"/>
      <c r="M6" s="553" t="s">
        <v>121</v>
      </c>
      <c r="N6" s="554"/>
      <c r="O6" s="554"/>
      <c r="P6" s="554"/>
      <c r="Q6" s="555"/>
      <c r="R6" s="553" t="s">
        <v>100</v>
      </c>
      <c r="S6" s="554"/>
      <c r="T6" s="554"/>
      <c r="U6" s="554"/>
      <c r="V6" s="555"/>
      <c r="W6" s="553" t="s">
        <v>101</v>
      </c>
      <c r="X6" s="554"/>
      <c r="Y6" s="554"/>
      <c r="Z6" s="554"/>
      <c r="AA6" s="555"/>
      <c r="AB6" s="539" t="s">
        <v>131</v>
      </c>
      <c r="AC6" s="540"/>
      <c r="AD6" s="540"/>
      <c r="AE6" s="541"/>
      <c r="AF6" s="542"/>
    </row>
    <row r="7" spans="1:32" ht="36.75" customHeight="1" thickBot="1" x14ac:dyDescent="0.3">
      <c r="A7" s="549"/>
      <c r="B7" s="552"/>
      <c r="C7" s="126" t="s">
        <v>38</v>
      </c>
      <c r="D7" s="127" t="s">
        <v>114</v>
      </c>
      <c r="E7" s="128" t="s">
        <v>36</v>
      </c>
      <c r="F7" s="304" t="s">
        <v>35</v>
      </c>
      <c r="G7" s="306" t="s">
        <v>115</v>
      </c>
      <c r="H7" s="305" t="s">
        <v>38</v>
      </c>
      <c r="I7" s="127" t="s">
        <v>114</v>
      </c>
      <c r="J7" s="128" t="s">
        <v>36</v>
      </c>
      <c r="K7" s="129" t="s">
        <v>35</v>
      </c>
      <c r="L7" s="306" t="s">
        <v>115</v>
      </c>
      <c r="M7" s="130" t="s">
        <v>38</v>
      </c>
      <c r="N7" s="127" t="s">
        <v>114</v>
      </c>
      <c r="O7" s="128" t="s">
        <v>36</v>
      </c>
      <c r="P7" s="129" t="s">
        <v>35</v>
      </c>
      <c r="Q7" s="306" t="s">
        <v>115</v>
      </c>
      <c r="R7" s="130" t="s">
        <v>38</v>
      </c>
      <c r="S7" s="127" t="s">
        <v>114</v>
      </c>
      <c r="T7" s="128" t="s">
        <v>36</v>
      </c>
      <c r="U7" s="129" t="s">
        <v>35</v>
      </c>
      <c r="V7" s="306" t="s">
        <v>115</v>
      </c>
      <c r="W7" s="126" t="s">
        <v>38</v>
      </c>
      <c r="X7" s="127" t="s">
        <v>114</v>
      </c>
      <c r="Y7" s="128" t="s">
        <v>36</v>
      </c>
      <c r="Z7" s="129" t="s">
        <v>35</v>
      </c>
      <c r="AA7" s="306" t="s">
        <v>115</v>
      </c>
      <c r="AB7" s="126" t="s">
        <v>38</v>
      </c>
      <c r="AC7" s="131" t="s">
        <v>114</v>
      </c>
      <c r="AD7" s="128" t="s">
        <v>36</v>
      </c>
      <c r="AE7" s="129" t="s">
        <v>35</v>
      </c>
      <c r="AF7" s="306" t="s">
        <v>115</v>
      </c>
    </row>
    <row r="8" spans="1:32" ht="17.25" customHeight="1" x14ac:dyDescent="0.25">
      <c r="A8" s="326" t="s">
        <v>105</v>
      </c>
      <c r="B8" s="57" t="s">
        <v>90</v>
      </c>
      <c r="C8" s="327">
        <v>10</v>
      </c>
      <c r="D8" s="328">
        <v>10</v>
      </c>
      <c r="E8" s="328">
        <f t="shared" ref="E8:E11" si="0">C8-D8</f>
        <v>0</v>
      </c>
      <c r="F8" s="329"/>
      <c r="G8" s="330"/>
      <c r="H8" s="331">
        <v>10</v>
      </c>
      <c r="I8" s="328">
        <v>9</v>
      </c>
      <c r="J8" s="328">
        <f t="shared" ref="J8:J13" si="1">H8-I8</f>
        <v>1</v>
      </c>
      <c r="K8" s="328">
        <v>1</v>
      </c>
      <c r="L8" s="330"/>
      <c r="M8" s="327">
        <v>10</v>
      </c>
      <c r="N8" s="328">
        <v>8</v>
      </c>
      <c r="O8" s="328">
        <f t="shared" ref="O8:O13" si="2">M8-N8</f>
        <v>2</v>
      </c>
      <c r="P8" s="328"/>
      <c r="Q8" s="330"/>
      <c r="R8" s="327">
        <v>10</v>
      </c>
      <c r="S8" s="328">
        <v>9</v>
      </c>
      <c r="T8" s="328">
        <f>R8-S8</f>
        <v>1</v>
      </c>
      <c r="U8" s="328"/>
      <c r="V8" s="330"/>
      <c r="W8" s="327">
        <v>10</v>
      </c>
      <c r="X8" s="328">
        <v>10</v>
      </c>
      <c r="Y8" s="328">
        <f>W8-X8</f>
        <v>0</v>
      </c>
      <c r="Z8" s="328"/>
      <c r="AA8" s="330"/>
      <c r="AB8" s="327">
        <f>C8+H8+M8+R8+W8</f>
        <v>50</v>
      </c>
      <c r="AC8" s="328">
        <f>D8+I8+N8+S8+X8</f>
        <v>46</v>
      </c>
      <c r="AD8" s="328">
        <f>AB8-AC8</f>
        <v>4</v>
      </c>
      <c r="AE8" s="328">
        <f>F8+K8+P8+U8+Z8</f>
        <v>1</v>
      </c>
      <c r="AF8" s="332">
        <f>G8+L8+Q8+V8+AA8</f>
        <v>0</v>
      </c>
    </row>
    <row r="9" spans="1:32" x14ac:dyDescent="0.25">
      <c r="A9" s="333" t="s">
        <v>103</v>
      </c>
      <c r="B9" s="56" t="s">
        <v>97</v>
      </c>
      <c r="C9" s="334">
        <v>9</v>
      </c>
      <c r="D9" s="335">
        <v>9</v>
      </c>
      <c r="E9" s="335">
        <f t="shared" si="0"/>
        <v>0</v>
      </c>
      <c r="F9" s="336"/>
      <c r="G9" s="337">
        <v>1</v>
      </c>
      <c r="H9" s="338">
        <v>5</v>
      </c>
      <c r="I9" s="335">
        <v>5</v>
      </c>
      <c r="J9" s="335">
        <f t="shared" si="1"/>
        <v>0</v>
      </c>
      <c r="K9" s="335"/>
      <c r="L9" s="337"/>
      <c r="M9" s="334"/>
      <c r="N9" s="335"/>
      <c r="O9" s="335">
        <f t="shared" si="2"/>
        <v>0</v>
      </c>
      <c r="P9" s="335"/>
      <c r="Q9" s="337"/>
      <c r="R9" s="334"/>
      <c r="S9" s="335"/>
      <c r="T9" s="335">
        <f>R9-S9</f>
        <v>0</v>
      </c>
      <c r="U9" s="335"/>
      <c r="V9" s="337"/>
      <c r="W9" s="334"/>
      <c r="X9" s="335"/>
      <c r="Y9" s="335">
        <f>W9-X9</f>
        <v>0</v>
      </c>
      <c r="Z9" s="335">
        <v>0</v>
      </c>
      <c r="AA9" s="337"/>
      <c r="AB9" s="334">
        <f t="shared" ref="AB9:AB15" si="3">C9+H9+M9+R9+W9</f>
        <v>14</v>
      </c>
      <c r="AC9" s="335">
        <f t="shared" ref="AC9:AC16" si="4">D9+I9+N9+S9+X9</f>
        <v>14</v>
      </c>
      <c r="AD9" s="335">
        <f t="shared" ref="AD9:AD15" si="5">AB9-AC9</f>
        <v>0</v>
      </c>
      <c r="AE9" s="335">
        <f t="shared" ref="AE9:AE20" si="6">F9+K9+P9+U9+Z9</f>
        <v>0</v>
      </c>
      <c r="AF9" s="339">
        <f t="shared" ref="AF9:AF16" si="7">G9+L9+Q9+V9+AA9</f>
        <v>1</v>
      </c>
    </row>
    <row r="10" spans="1:32" s="45" customFormat="1" x14ac:dyDescent="0.25">
      <c r="A10" s="340" t="s">
        <v>104</v>
      </c>
      <c r="B10" s="56" t="s">
        <v>87</v>
      </c>
      <c r="C10" s="341">
        <v>6</v>
      </c>
      <c r="D10" s="342">
        <v>9</v>
      </c>
      <c r="E10" s="342">
        <f t="shared" si="0"/>
        <v>-3</v>
      </c>
      <c r="F10" s="343"/>
      <c r="G10" s="344">
        <v>3</v>
      </c>
      <c r="H10" s="345">
        <v>9</v>
      </c>
      <c r="I10" s="342">
        <v>3</v>
      </c>
      <c r="J10" s="342">
        <f t="shared" si="1"/>
        <v>6</v>
      </c>
      <c r="K10" s="342"/>
      <c r="L10" s="344"/>
      <c r="M10" s="341"/>
      <c r="N10" s="342"/>
      <c r="O10" s="342">
        <f t="shared" si="2"/>
        <v>0</v>
      </c>
      <c r="P10" s="342"/>
      <c r="Q10" s="344"/>
      <c r="R10" s="341"/>
      <c r="S10" s="342"/>
      <c r="T10" s="342">
        <f>R10-S10</f>
        <v>0</v>
      </c>
      <c r="U10" s="342"/>
      <c r="V10" s="344"/>
      <c r="W10" s="341"/>
      <c r="X10" s="342"/>
      <c r="Y10" s="342">
        <f>W10-X10</f>
        <v>0</v>
      </c>
      <c r="Z10" s="342"/>
      <c r="AA10" s="344"/>
      <c r="AB10" s="334">
        <f t="shared" si="3"/>
        <v>15</v>
      </c>
      <c r="AC10" s="335">
        <f t="shared" si="4"/>
        <v>12</v>
      </c>
      <c r="AD10" s="335">
        <f t="shared" si="5"/>
        <v>3</v>
      </c>
      <c r="AE10" s="335">
        <f t="shared" si="6"/>
        <v>0</v>
      </c>
      <c r="AF10" s="346">
        <f t="shared" si="7"/>
        <v>3</v>
      </c>
    </row>
    <row r="11" spans="1:32" s="134" customFormat="1" x14ac:dyDescent="0.25">
      <c r="A11" s="347" t="s">
        <v>106</v>
      </c>
      <c r="B11" s="59" t="s">
        <v>91</v>
      </c>
      <c r="C11" s="348">
        <v>13</v>
      </c>
      <c r="D11" s="349">
        <v>14</v>
      </c>
      <c r="E11" s="349">
        <f t="shared" si="0"/>
        <v>-1</v>
      </c>
      <c r="F11" s="350">
        <v>0</v>
      </c>
      <c r="G11" s="351">
        <v>3</v>
      </c>
      <c r="H11" s="352">
        <v>13</v>
      </c>
      <c r="I11" s="349">
        <v>8</v>
      </c>
      <c r="J11" s="349">
        <f t="shared" si="1"/>
        <v>5</v>
      </c>
      <c r="K11" s="349">
        <v>1</v>
      </c>
      <c r="L11" s="351"/>
      <c r="M11" s="348">
        <v>12</v>
      </c>
      <c r="N11" s="349">
        <v>10</v>
      </c>
      <c r="O11" s="349">
        <f t="shared" si="2"/>
        <v>2</v>
      </c>
      <c r="P11" s="349"/>
      <c r="Q11" s="351"/>
      <c r="R11" s="348">
        <v>15</v>
      </c>
      <c r="S11" s="349">
        <v>13</v>
      </c>
      <c r="T11" s="349">
        <f>R11-S11</f>
        <v>2</v>
      </c>
      <c r="U11" s="349">
        <v>3</v>
      </c>
      <c r="V11" s="351">
        <v>1</v>
      </c>
      <c r="W11" s="348">
        <v>15</v>
      </c>
      <c r="X11" s="349">
        <v>8</v>
      </c>
      <c r="Y11" s="349">
        <f t="shared" ref="Y11:Y13" si="8">W11-X11</f>
        <v>7</v>
      </c>
      <c r="Z11" s="349">
        <v>1</v>
      </c>
      <c r="AA11" s="351"/>
      <c r="AB11" s="334">
        <f t="shared" si="3"/>
        <v>68</v>
      </c>
      <c r="AC11" s="335">
        <f t="shared" si="4"/>
        <v>53</v>
      </c>
      <c r="AD11" s="335">
        <f t="shared" si="5"/>
        <v>15</v>
      </c>
      <c r="AE11" s="335">
        <f t="shared" si="6"/>
        <v>5</v>
      </c>
      <c r="AF11" s="353">
        <f t="shared" si="7"/>
        <v>4</v>
      </c>
    </row>
    <row r="12" spans="1:32" x14ac:dyDescent="0.25">
      <c r="A12" s="354" t="s">
        <v>117</v>
      </c>
      <c r="B12" s="59" t="s">
        <v>118</v>
      </c>
      <c r="C12" s="334">
        <v>11</v>
      </c>
      <c r="D12" s="335">
        <v>12</v>
      </c>
      <c r="E12" s="335">
        <f t="shared" ref="E12:E15" si="9">C12-D12</f>
        <v>-1</v>
      </c>
      <c r="F12" s="336"/>
      <c r="G12" s="337">
        <v>1</v>
      </c>
      <c r="H12" s="338">
        <v>13</v>
      </c>
      <c r="I12" s="335">
        <v>7</v>
      </c>
      <c r="J12" s="335">
        <f t="shared" si="1"/>
        <v>6</v>
      </c>
      <c r="K12" s="335"/>
      <c r="L12" s="337"/>
      <c r="M12" s="334">
        <v>5</v>
      </c>
      <c r="N12" s="335">
        <v>3</v>
      </c>
      <c r="O12" s="335">
        <f t="shared" si="2"/>
        <v>2</v>
      </c>
      <c r="P12" s="335"/>
      <c r="Q12" s="337"/>
      <c r="R12" s="334"/>
      <c r="S12" s="335"/>
      <c r="T12" s="335">
        <f>R12-S12</f>
        <v>0</v>
      </c>
      <c r="U12" s="335"/>
      <c r="V12" s="337"/>
      <c r="W12" s="334"/>
      <c r="X12" s="335"/>
      <c r="Y12" s="335">
        <f t="shared" si="8"/>
        <v>0</v>
      </c>
      <c r="Z12" s="335"/>
      <c r="AA12" s="337"/>
      <c r="AB12" s="334">
        <f t="shared" si="3"/>
        <v>29</v>
      </c>
      <c r="AC12" s="335">
        <f t="shared" si="4"/>
        <v>22</v>
      </c>
      <c r="AD12" s="335">
        <f t="shared" si="5"/>
        <v>7</v>
      </c>
      <c r="AE12" s="335">
        <f t="shared" si="6"/>
        <v>0</v>
      </c>
      <c r="AF12" s="339">
        <f t="shared" si="7"/>
        <v>1</v>
      </c>
    </row>
    <row r="13" spans="1:32" x14ac:dyDescent="0.25">
      <c r="A13" s="347" t="s">
        <v>110</v>
      </c>
      <c r="B13" s="58" t="s">
        <v>92</v>
      </c>
      <c r="C13" s="334">
        <v>15</v>
      </c>
      <c r="D13" s="335">
        <v>18</v>
      </c>
      <c r="E13" s="335">
        <f t="shared" si="9"/>
        <v>-3</v>
      </c>
      <c r="F13" s="336"/>
      <c r="G13" s="337">
        <v>2</v>
      </c>
      <c r="H13" s="338">
        <v>15</v>
      </c>
      <c r="I13" s="335">
        <v>11</v>
      </c>
      <c r="J13" s="335">
        <f t="shared" si="1"/>
        <v>4</v>
      </c>
      <c r="K13" s="335"/>
      <c r="L13" s="337"/>
      <c r="M13" s="334">
        <v>16</v>
      </c>
      <c r="N13" s="335">
        <v>15</v>
      </c>
      <c r="O13" s="335">
        <f t="shared" si="2"/>
        <v>1</v>
      </c>
      <c r="P13" s="335"/>
      <c r="Q13" s="337"/>
      <c r="R13" s="334">
        <v>10</v>
      </c>
      <c r="S13" s="335">
        <v>8</v>
      </c>
      <c r="T13" s="335">
        <f t="shared" ref="T13" si="10">R13-S13</f>
        <v>2</v>
      </c>
      <c r="U13" s="335">
        <v>1</v>
      </c>
      <c r="V13" s="337"/>
      <c r="W13" s="334">
        <v>10</v>
      </c>
      <c r="X13" s="335">
        <v>10</v>
      </c>
      <c r="Y13" s="335">
        <f t="shared" si="8"/>
        <v>0</v>
      </c>
      <c r="Z13" s="335">
        <v>1</v>
      </c>
      <c r="AA13" s="337"/>
      <c r="AB13" s="334">
        <f t="shared" si="3"/>
        <v>66</v>
      </c>
      <c r="AC13" s="335">
        <f t="shared" si="4"/>
        <v>62</v>
      </c>
      <c r="AD13" s="335">
        <f t="shared" si="5"/>
        <v>4</v>
      </c>
      <c r="AE13" s="335">
        <f t="shared" si="6"/>
        <v>2</v>
      </c>
      <c r="AF13" s="339">
        <f t="shared" si="7"/>
        <v>2</v>
      </c>
    </row>
    <row r="14" spans="1:32" s="44" customFormat="1" x14ac:dyDescent="0.25">
      <c r="A14" s="355" t="s">
        <v>107</v>
      </c>
      <c r="B14" s="57" t="s">
        <v>93</v>
      </c>
      <c r="C14" s="356">
        <v>15</v>
      </c>
      <c r="D14" s="342">
        <v>15</v>
      </c>
      <c r="E14" s="342">
        <f>C14-D14</f>
        <v>0</v>
      </c>
      <c r="F14" s="343"/>
      <c r="G14" s="337"/>
      <c r="H14" s="357">
        <v>8</v>
      </c>
      <c r="I14" s="342">
        <v>4</v>
      </c>
      <c r="J14" s="342">
        <f>H14-I14</f>
        <v>4</v>
      </c>
      <c r="K14" s="342"/>
      <c r="L14" s="337"/>
      <c r="M14" s="356"/>
      <c r="N14" s="342"/>
      <c r="O14" s="342"/>
      <c r="P14" s="342"/>
      <c r="Q14" s="337"/>
      <c r="R14" s="356"/>
      <c r="S14" s="342"/>
      <c r="T14" s="342"/>
      <c r="U14" s="342"/>
      <c r="V14" s="337"/>
      <c r="W14" s="356"/>
      <c r="X14" s="342"/>
      <c r="Y14" s="342">
        <f>W14-X14</f>
        <v>0</v>
      </c>
      <c r="Z14" s="342"/>
      <c r="AA14" s="337"/>
      <c r="AB14" s="334">
        <f t="shared" si="3"/>
        <v>23</v>
      </c>
      <c r="AC14" s="335">
        <f t="shared" si="4"/>
        <v>19</v>
      </c>
      <c r="AD14" s="335">
        <f t="shared" si="5"/>
        <v>4</v>
      </c>
      <c r="AE14" s="335">
        <f t="shared" si="6"/>
        <v>0</v>
      </c>
      <c r="AF14" s="339">
        <f t="shared" si="7"/>
        <v>0</v>
      </c>
    </row>
    <row r="15" spans="1:32" x14ac:dyDescent="0.25">
      <c r="A15" s="358" t="s">
        <v>108</v>
      </c>
      <c r="B15" s="57" t="s">
        <v>96</v>
      </c>
      <c r="C15" s="334">
        <v>6</v>
      </c>
      <c r="D15" s="335">
        <v>5</v>
      </c>
      <c r="E15" s="335">
        <f t="shared" si="9"/>
        <v>1</v>
      </c>
      <c r="F15" s="336"/>
      <c r="G15" s="337"/>
      <c r="H15" s="338">
        <v>10</v>
      </c>
      <c r="I15" s="335">
        <v>6</v>
      </c>
      <c r="J15" s="335">
        <f t="shared" ref="J15" si="11">H15-I15</f>
        <v>4</v>
      </c>
      <c r="K15" s="335"/>
      <c r="L15" s="337"/>
      <c r="M15" s="334">
        <v>10</v>
      </c>
      <c r="N15" s="335">
        <v>11</v>
      </c>
      <c r="O15" s="335">
        <f t="shared" ref="O15" si="12">M15-N15</f>
        <v>-1</v>
      </c>
      <c r="P15" s="335">
        <v>1</v>
      </c>
      <c r="Q15" s="337"/>
      <c r="R15" s="334">
        <v>10</v>
      </c>
      <c r="S15" s="335">
        <v>2</v>
      </c>
      <c r="T15" s="335">
        <f t="shared" ref="T15" si="13">R15-S15</f>
        <v>8</v>
      </c>
      <c r="U15" s="335"/>
      <c r="V15" s="337"/>
      <c r="W15" s="334">
        <v>10</v>
      </c>
      <c r="X15" s="335">
        <v>5</v>
      </c>
      <c r="Y15" s="335">
        <f t="shared" ref="Y15" si="14">W15-X15</f>
        <v>5</v>
      </c>
      <c r="Z15" s="335"/>
      <c r="AA15" s="337"/>
      <c r="AB15" s="334">
        <f t="shared" si="3"/>
        <v>46</v>
      </c>
      <c r="AC15" s="335">
        <f t="shared" si="4"/>
        <v>29</v>
      </c>
      <c r="AD15" s="335">
        <f t="shared" si="5"/>
        <v>17</v>
      </c>
      <c r="AE15" s="335">
        <f t="shared" si="6"/>
        <v>1</v>
      </c>
      <c r="AF15" s="339">
        <f t="shared" si="7"/>
        <v>0</v>
      </c>
    </row>
    <row r="16" spans="1:32" ht="13.8" thickBot="1" x14ac:dyDescent="0.3">
      <c r="A16" s="359" t="s">
        <v>109</v>
      </c>
      <c r="B16" s="251" t="s">
        <v>94</v>
      </c>
      <c r="C16" s="348">
        <v>11</v>
      </c>
      <c r="D16" s="349">
        <v>10</v>
      </c>
      <c r="E16" s="349">
        <f t="shared" ref="E16" si="15">C16-D16</f>
        <v>1</v>
      </c>
      <c r="F16" s="350"/>
      <c r="G16" s="351"/>
      <c r="H16" s="352">
        <v>18</v>
      </c>
      <c r="I16" s="349">
        <v>14</v>
      </c>
      <c r="J16" s="349">
        <f t="shared" ref="J16" si="16">H16-I16</f>
        <v>4</v>
      </c>
      <c r="K16" s="349"/>
      <c r="L16" s="351"/>
      <c r="M16" s="348">
        <v>13</v>
      </c>
      <c r="N16" s="349">
        <v>9</v>
      </c>
      <c r="O16" s="349">
        <f t="shared" ref="O16" si="17">M16-N16</f>
        <v>4</v>
      </c>
      <c r="P16" s="349"/>
      <c r="Q16" s="351">
        <v>1</v>
      </c>
      <c r="R16" s="348">
        <v>20</v>
      </c>
      <c r="S16" s="349">
        <v>12</v>
      </c>
      <c r="T16" s="349">
        <f t="shared" ref="T16" si="18">R16-S16</f>
        <v>8</v>
      </c>
      <c r="U16" s="349">
        <v>1</v>
      </c>
      <c r="V16" s="351"/>
      <c r="W16" s="348">
        <v>20</v>
      </c>
      <c r="X16" s="349">
        <v>8</v>
      </c>
      <c r="Y16" s="349">
        <f t="shared" ref="Y16" si="19">W16-X16</f>
        <v>12</v>
      </c>
      <c r="Z16" s="349">
        <v>1</v>
      </c>
      <c r="AA16" s="351"/>
      <c r="AB16" s="360">
        <f t="shared" ref="AB16" si="20">C16+H16+M16+R16+W16</f>
        <v>82</v>
      </c>
      <c r="AC16" s="361">
        <f t="shared" si="4"/>
        <v>53</v>
      </c>
      <c r="AD16" s="361">
        <f t="shared" ref="AD16" si="21">E16+J16+O16+T16+Y16</f>
        <v>29</v>
      </c>
      <c r="AE16" s="361">
        <f t="shared" si="6"/>
        <v>2</v>
      </c>
      <c r="AF16" s="362">
        <f t="shared" si="7"/>
        <v>1</v>
      </c>
    </row>
    <row r="17" spans="1:32" ht="13.8" thickBot="1" x14ac:dyDescent="0.3">
      <c r="A17" s="363" t="s">
        <v>82</v>
      </c>
      <c r="B17" s="278"/>
      <c r="C17" s="319">
        <f t="shared" ref="C17:F17" si="22">SUM(C3:C16)</f>
        <v>96</v>
      </c>
      <c r="D17" s="319">
        <f t="shared" si="22"/>
        <v>102</v>
      </c>
      <c r="E17" s="319">
        <f t="shared" si="22"/>
        <v>-6</v>
      </c>
      <c r="F17" s="320">
        <f t="shared" si="22"/>
        <v>0</v>
      </c>
      <c r="G17" s="321">
        <f t="shared" ref="G17:AF17" si="23">SUM(G3:G16)</f>
        <v>10</v>
      </c>
      <c r="H17" s="319">
        <f t="shared" si="23"/>
        <v>101</v>
      </c>
      <c r="I17" s="319">
        <f t="shared" si="23"/>
        <v>67</v>
      </c>
      <c r="J17" s="319">
        <f t="shared" si="23"/>
        <v>34</v>
      </c>
      <c r="K17" s="319">
        <f t="shared" si="23"/>
        <v>2</v>
      </c>
      <c r="L17" s="321">
        <f t="shared" si="23"/>
        <v>0</v>
      </c>
      <c r="M17" s="319">
        <f t="shared" si="23"/>
        <v>66</v>
      </c>
      <c r="N17" s="319">
        <f t="shared" si="23"/>
        <v>56</v>
      </c>
      <c r="O17" s="319">
        <f t="shared" si="23"/>
        <v>10</v>
      </c>
      <c r="P17" s="319">
        <f t="shared" si="23"/>
        <v>1</v>
      </c>
      <c r="Q17" s="321">
        <f t="shared" si="23"/>
        <v>1</v>
      </c>
      <c r="R17" s="319">
        <f t="shared" si="23"/>
        <v>65</v>
      </c>
      <c r="S17" s="319">
        <f t="shared" si="23"/>
        <v>44</v>
      </c>
      <c r="T17" s="319">
        <f t="shared" si="23"/>
        <v>21</v>
      </c>
      <c r="U17" s="319">
        <f t="shared" si="23"/>
        <v>5</v>
      </c>
      <c r="V17" s="321">
        <f t="shared" si="23"/>
        <v>1</v>
      </c>
      <c r="W17" s="319">
        <f t="shared" si="23"/>
        <v>65</v>
      </c>
      <c r="X17" s="319">
        <f t="shared" si="23"/>
        <v>41</v>
      </c>
      <c r="Y17" s="319">
        <f t="shared" si="23"/>
        <v>24</v>
      </c>
      <c r="Z17" s="319">
        <f t="shared" si="23"/>
        <v>3</v>
      </c>
      <c r="AA17" s="321">
        <f t="shared" si="23"/>
        <v>0</v>
      </c>
      <c r="AB17" s="319">
        <f t="shared" si="23"/>
        <v>393</v>
      </c>
      <c r="AC17" s="319">
        <f t="shared" si="23"/>
        <v>310</v>
      </c>
      <c r="AD17" s="319">
        <f t="shared" si="23"/>
        <v>83</v>
      </c>
      <c r="AE17" s="319">
        <f t="shared" si="23"/>
        <v>11</v>
      </c>
      <c r="AF17" s="364">
        <f t="shared" si="23"/>
        <v>12</v>
      </c>
    </row>
    <row r="18" spans="1:32" x14ac:dyDescent="0.25">
      <c r="A18" s="365" t="s">
        <v>110</v>
      </c>
      <c r="B18" s="303" t="s">
        <v>137</v>
      </c>
      <c r="C18" s="366"/>
      <c r="D18" s="367"/>
      <c r="E18" s="367"/>
      <c r="F18" s="368">
        <v>2</v>
      </c>
      <c r="G18" s="369"/>
      <c r="H18" s="370"/>
      <c r="I18" s="367"/>
      <c r="J18" s="367"/>
      <c r="K18" s="367"/>
      <c r="L18" s="369"/>
      <c r="M18" s="366"/>
      <c r="N18" s="367"/>
      <c r="O18" s="367"/>
      <c r="P18" s="367"/>
      <c r="Q18" s="369"/>
      <c r="R18" s="366"/>
      <c r="S18" s="367"/>
      <c r="T18" s="367"/>
      <c r="U18" s="367"/>
      <c r="V18" s="369"/>
      <c r="W18" s="366"/>
      <c r="X18" s="367"/>
      <c r="Y18" s="367"/>
      <c r="Z18" s="367"/>
      <c r="AA18" s="369"/>
      <c r="AB18" s="327"/>
      <c r="AC18" s="328"/>
      <c r="AD18" s="328"/>
      <c r="AE18" s="328">
        <f t="shared" si="6"/>
        <v>2</v>
      </c>
      <c r="AF18" s="332"/>
    </row>
    <row r="19" spans="1:32" x14ac:dyDescent="0.25">
      <c r="A19" s="371" t="s">
        <v>109</v>
      </c>
      <c r="B19" s="253" t="s">
        <v>136</v>
      </c>
      <c r="C19" s="334"/>
      <c r="D19" s="335"/>
      <c r="E19" s="335"/>
      <c r="F19" s="336">
        <v>6</v>
      </c>
      <c r="G19" s="337"/>
      <c r="H19" s="338"/>
      <c r="I19" s="335"/>
      <c r="J19" s="335"/>
      <c r="K19" s="335"/>
      <c r="L19" s="337"/>
      <c r="M19" s="334"/>
      <c r="N19" s="335"/>
      <c r="O19" s="335"/>
      <c r="P19" s="335"/>
      <c r="Q19" s="337"/>
      <c r="R19" s="334"/>
      <c r="S19" s="335"/>
      <c r="T19" s="335"/>
      <c r="U19" s="335"/>
      <c r="V19" s="337"/>
      <c r="W19" s="334"/>
      <c r="X19" s="335"/>
      <c r="Y19" s="335"/>
      <c r="Z19" s="335"/>
      <c r="AA19" s="337"/>
      <c r="AB19" s="334"/>
      <c r="AC19" s="335"/>
      <c r="AD19" s="335"/>
      <c r="AE19" s="335">
        <f t="shared" si="6"/>
        <v>6</v>
      </c>
      <c r="AF19" s="339"/>
    </row>
    <row r="20" spans="1:32" ht="13.8" thickBot="1" x14ac:dyDescent="0.3">
      <c r="A20" s="359" t="s">
        <v>135</v>
      </c>
      <c r="B20" s="251" t="s">
        <v>153</v>
      </c>
      <c r="C20" s="348"/>
      <c r="D20" s="349"/>
      <c r="E20" s="349"/>
      <c r="F20" s="350">
        <v>5</v>
      </c>
      <c r="G20" s="351"/>
      <c r="H20" s="352"/>
      <c r="I20" s="349"/>
      <c r="J20" s="349"/>
      <c r="K20" s="349"/>
      <c r="L20" s="351"/>
      <c r="M20" s="348"/>
      <c r="N20" s="349"/>
      <c r="O20" s="349"/>
      <c r="P20" s="335"/>
      <c r="Q20" s="351"/>
      <c r="R20" s="334"/>
      <c r="S20" s="335"/>
      <c r="T20" s="335"/>
      <c r="U20" s="335"/>
      <c r="V20" s="351"/>
      <c r="W20" s="334"/>
      <c r="X20" s="335"/>
      <c r="Y20" s="335"/>
      <c r="Z20" s="335"/>
      <c r="AA20" s="351"/>
      <c r="AB20" s="360"/>
      <c r="AC20" s="361"/>
      <c r="AD20" s="361"/>
      <c r="AE20" s="361">
        <f t="shared" si="6"/>
        <v>5</v>
      </c>
      <c r="AF20" s="372"/>
    </row>
    <row r="21" spans="1:32" s="113" customFormat="1" ht="13.8" thickBot="1" x14ac:dyDescent="0.3">
      <c r="A21" s="318" t="s">
        <v>139</v>
      </c>
      <c r="B21" s="251"/>
      <c r="C21" s="319">
        <f t="shared" ref="C21:AF21" si="24">SUM(C18:C20)</f>
        <v>0</v>
      </c>
      <c r="D21" s="319">
        <f t="shared" si="24"/>
        <v>0</v>
      </c>
      <c r="E21" s="319">
        <f t="shared" si="24"/>
        <v>0</v>
      </c>
      <c r="F21" s="320">
        <f t="shared" si="24"/>
        <v>13</v>
      </c>
      <c r="G21" s="321">
        <f t="shared" si="24"/>
        <v>0</v>
      </c>
      <c r="H21" s="319">
        <f t="shared" si="24"/>
        <v>0</v>
      </c>
      <c r="I21" s="319">
        <f t="shared" si="24"/>
        <v>0</v>
      </c>
      <c r="J21" s="319">
        <f t="shared" si="24"/>
        <v>0</v>
      </c>
      <c r="K21" s="319">
        <f t="shared" si="24"/>
        <v>0</v>
      </c>
      <c r="L21" s="321">
        <f t="shared" si="24"/>
        <v>0</v>
      </c>
      <c r="M21" s="319">
        <f t="shared" si="24"/>
        <v>0</v>
      </c>
      <c r="N21" s="319">
        <f t="shared" si="24"/>
        <v>0</v>
      </c>
      <c r="O21" s="319">
        <f t="shared" si="24"/>
        <v>0</v>
      </c>
      <c r="P21" s="319">
        <f t="shared" si="24"/>
        <v>0</v>
      </c>
      <c r="Q21" s="321">
        <f t="shared" si="24"/>
        <v>0</v>
      </c>
      <c r="R21" s="319">
        <f t="shared" si="24"/>
        <v>0</v>
      </c>
      <c r="S21" s="319">
        <f t="shared" si="24"/>
        <v>0</v>
      </c>
      <c r="T21" s="319">
        <f t="shared" si="24"/>
        <v>0</v>
      </c>
      <c r="U21" s="319">
        <f t="shared" si="24"/>
        <v>0</v>
      </c>
      <c r="V21" s="321">
        <f t="shared" si="24"/>
        <v>0</v>
      </c>
      <c r="W21" s="319">
        <f t="shared" si="24"/>
        <v>0</v>
      </c>
      <c r="X21" s="319">
        <f t="shared" si="24"/>
        <v>0</v>
      </c>
      <c r="Y21" s="319">
        <f t="shared" si="24"/>
        <v>0</v>
      </c>
      <c r="Z21" s="319">
        <f t="shared" si="24"/>
        <v>0</v>
      </c>
      <c r="AA21" s="321">
        <f t="shared" si="24"/>
        <v>0</v>
      </c>
      <c r="AB21" s="319">
        <f t="shared" si="24"/>
        <v>0</v>
      </c>
      <c r="AC21" s="319">
        <f t="shared" si="24"/>
        <v>0</v>
      </c>
      <c r="AD21" s="319">
        <f t="shared" si="24"/>
        <v>0</v>
      </c>
      <c r="AE21" s="319">
        <f t="shared" si="24"/>
        <v>13</v>
      </c>
      <c r="AF21" s="364">
        <f t="shared" si="24"/>
        <v>0</v>
      </c>
    </row>
    <row r="22" spans="1:32" s="132" customFormat="1" ht="15" thickBot="1" x14ac:dyDescent="0.35">
      <c r="A22" s="537" t="s">
        <v>116</v>
      </c>
      <c r="B22" s="538"/>
      <c r="C22" s="322">
        <f t="shared" ref="C22:AF22" si="25">SUM(C17,C21)</f>
        <v>96</v>
      </c>
      <c r="D22" s="322">
        <f t="shared" si="25"/>
        <v>102</v>
      </c>
      <c r="E22" s="322">
        <f t="shared" si="25"/>
        <v>-6</v>
      </c>
      <c r="F22" s="323">
        <f t="shared" si="25"/>
        <v>13</v>
      </c>
      <c r="G22" s="322">
        <f t="shared" si="25"/>
        <v>10</v>
      </c>
      <c r="H22" s="324">
        <f t="shared" si="25"/>
        <v>101</v>
      </c>
      <c r="I22" s="322">
        <f t="shared" si="25"/>
        <v>67</v>
      </c>
      <c r="J22" s="322">
        <f t="shared" si="25"/>
        <v>34</v>
      </c>
      <c r="K22" s="322">
        <f t="shared" si="25"/>
        <v>2</v>
      </c>
      <c r="L22" s="322">
        <f t="shared" si="25"/>
        <v>0</v>
      </c>
      <c r="M22" s="322">
        <f t="shared" si="25"/>
        <v>66</v>
      </c>
      <c r="N22" s="322">
        <f t="shared" si="25"/>
        <v>56</v>
      </c>
      <c r="O22" s="322">
        <f t="shared" si="25"/>
        <v>10</v>
      </c>
      <c r="P22" s="322">
        <f t="shared" si="25"/>
        <v>1</v>
      </c>
      <c r="Q22" s="322">
        <f t="shared" si="25"/>
        <v>1</v>
      </c>
      <c r="R22" s="322">
        <f t="shared" si="25"/>
        <v>65</v>
      </c>
      <c r="S22" s="322">
        <f t="shared" si="25"/>
        <v>44</v>
      </c>
      <c r="T22" s="322">
        <f t="shared" si="25"/>
        <v>21</v>
      </c>
      <c r="U22" s="322">
        <f t="shared" si="25"/>
        <v>5</v>
      </c>
      <c r="V22" s="322">
        <f t="shared" si="25"/>
        <v>1</v>
      </c>
      <c r="W22" s="322">
        <f t="shared" si="25"/>
        <v>65</v>
      </c>
      <c r="X22" s="322">
        <f t="shared" si="25"/>
        <v>41</v>
      </c>
      <c r="Y22" s="322">
        <f t="shared" si="25"/>
        <v>24</v>
      </c>
      <c r="Z22" s="322">
        <f t="shared" si="25"/>
        <v>3</v>
      </c>
      <c r="AA22" s="322">
        <f t="shared" si="25"/>
        <v>0</v>
      </c>
      <c r="AB22" s="322">
        <f t="shared" si="25"/>
        <v>393</v>
      </c>
      <c r="AC22" s="322">
        <f t="shared" si="25"/>
        <v>310</v>
      </c>
      <c r="AD22" s="322">
        <f t="shared" si="25"/>
        <v>83</v>
      </c>
      <c r="AE22" s="322">
        <f t="shared" si="25"/>
        <v>24</v>
      </c>
      <c r="AF22" s="325">
        <f t="shared" si="25"/>
        <v>12</v>
      </c>
    </row>
    <row r="23" spans="1:32" s="133" customFormat="1" ht="15.6" x14ac:dyDescent="0.3">
      <c r="A23" s="135"/>
      <c r="B23" s="136"/>
      <c r="C23" s="137"/>
      <c r="D23" s="138"/>
      <c r="E23" s="137"/>
      <c r="F23" s="137"/>
      <c r="G23" s="137"/>
      <c r="H23" s="137"/>
      <c r="I23" s="138"/>
      <c r="J23" s="137"/>
      <c r="K23" s="137"/>
      <c r="L23" s="137"/>
      <c r="M23" s="138"/>
      <c r="N23" s="138"/>
      <c r="O23" s="137"/>
      <c r="P23" s="137"/>
      <c r="Q23" s="137"/>
      <c r="R23" s="138"/>
      <c r="S23" s="138"/>
      <c r="T23" s="137"/>
      <c r="U23" s="137"/>
      <c r="V23" s="137"/>
      <c r="W23" s="137"/>
      <c r="X23" s="138"/>
      <c r="Y23" s="137"/>
      <c r="Z23" s="137"/>
      <c r="AA23" s="137"/>
      <c r="AB23" s="139"/>
      <c r="AC23" s="139"/>
      <c r="AD23" s="139"/>
      <c r="AE23" s="139"/>
      <c r="AF23" s="139"/>
    </row>
    <row r="24" spans="1:32" s="133" customFormat="1" ht="15.6" x14ac:dyDescent="0.3">
      <c r="A24" s="135"/>
      <c r="B24" s="136"/>
      <c r="C24" s="137"/>
      <c r="D24" s="138"/>
      <c r="E24" s="137"/>
      <c r="F24" s="137"/>
      <c r="G24" s="137"/>
      <c r="H24" s="137"/>
      <c r="I24" s="138"/>
      <c r="J24" s="137"/>
      <c r="K24" s="137"/>
      <c r="L24" s="137"/>
      <c r="M24" s="138"/>
      <c r="N24" s="138"/>
      <c r="O24" s="137"/>
      <c r="P24" s="137"/>
      <c r="Q24" s="137"/>
      <c r="R24" s="138"/>
      <c r="S24" s="138"/>
      <c r="T24" s="137"/>
      <c r="U24" s="137"/>
      <c r="V24" s="137"/>
      <c r="W24" s="137"/>
      <c r="X24" s="138"/>
      <c r="Y24" s="137"/>
      <c r="Z24" s="137"/>
      <c r="AA24" s="137"/>
      <c r="AB24" s="139"/>
      <c r="AC24" s="139"/>
      <c r="AD24" s="139"/>
      <c r="AE24" s="139"/>
      <c r="AF24" s="139"/>
    </row>
    <row r="25" spans="1:32" s="36" customFormat="1" ht="15.6" x14ac:dyDescent="0.3">
      <c r="A25" s="37"/>
      <c r="B25" s="37"/>
      <c r="C25" s="37"/>
      <c r="D25" s="186"/>
      <c r="E25" s="187"/>
      <c r="F25" s="187"/>
      <c r="G25" s="187"/>
      <c r="H25" s="37"/>
      <c r="I25" s="186"/>
      <c r="J25" s="187"/>
      <c r="K25" s="187"/>
      <c r="L25" s="187"/>
      <c r="M25" s="186"/>
      <c r="N25" s="37"/>
      <c r="O25" s="516"/>
      <c r="P25" s="516"/>
      <c r="Q25" s="516"/>
      <c r="R25" s="516"/>
      <c r="S25" s="516"/>
      <c r="T25" s="516"/>
      <c r="U25" s="39"/>
      <c r="V25" s="39"/>
      <c r="W25" s="37"/>
      <c r="X25" s="37"/>
      <c r="Y25" s="38"/>
      <c r="Z25" s="38"/>
      <c r="AA25" s="38"/>
      <c r="AB25" s="37"/>
      <c r="AC25" s="37"/>
      <c r="AD25" s="37"/>
      <c r="AE25" s="37"/>
      <c r="AF25" s="37"/>
    </row>
    <row r="26" spans="1:32" x14ac:dyDescent="0.25">
      <c r="M26" s="34"/>
      <c r="N26" s="34"/>
      <c r="O26" s="35"/>
      <c r="P26" s="35"/>
      <c r="Q26" s="35"/>
      <c r="R26" s="34"/>
      <c r="S26" s="34"/>
      <c r="T26" s="35"/>
      <c r="U26" s="35"/>
      <c r="V26" s="35"/>
      <c r="W26" s="34"/>
      <c r="X26" s="34"/>
      <c r="Y26" s="35"/>
      <c r="Z26" s="35"/>
      <c r="AA26" s="35"/>
      <c r="AB26" s="34"/>
      <c r="AC26" s="34"/>
      <c r="AD26" s="34"/>
      <c r="AE26" s="34"/>
      <c r="AF26" s="34"/>
    </row>
    <row r="27" spans="1:32" x14ac:dyDescent="0.25">
      <c r="M27" s="34"/>
      <c r="N27" s="34"/>
      <c r="O27" s="35"/>
      <c r="P27" s="35"/>
      <c r="Q27" s="35"/>
      <c r="R27" s="34"/>
      <c r="S27" s="34"/>
      <c r="T27" s="35"/>
      <c r="U27" s="35"/>
      <c r="V27" s="35"/>
      <c r="W27" s="34"/>
      <c r="X27" s="34"/>
      <c r="Y27" s="35"/>
      <c r="Z27" s="35"/>
      <c r="AA27" s="35"/>
      <c r="AB27" s="34"/>
      <c r="AC27" s="34"/>
      <c r="AD27" s="34"/>
      <c r="AE27" s="34"/>
      <c r="AF27" s="34"/>
    </row>
    <row r="28" spans="1:32" x14ac:dyDescent="0.25">
      <c r="M28" s="34"/>
      <c r="N28" s="34"/>
      <c r="O28" s="35"/>
      <c r="P28" s="35"/>
      <c r="Q28" s="35"/>
      <c r="R28" s="34"/>
      <c r="S28" s="34"/>
      <c r="T28" s="35"/>
      <c r="U28" s="35"/>
      <c r="V28" s="35"/>
      <c r="W28" s="34"/>
      <c r="X28" s="34"/>
      <c r="Y28" s="35"/>
      <c r="Z28" s="35"/>
      <c r="AA28" s="35"/>
      <c r="AB28" s="34"/>
      <c r="AC28" s="34"/>
      <c r="AD28" s="34"/>
      <c r="AE28" s="34"/>
      <c r="AF28" s="34"/>
    </row>
    <row r="29" spans="1:32" x14ac:dyDescent="0.25">
      <c r="A29"/>
      <c r="B29"/>
      <c r="C29"/>
      <c r="D29"/>
      <c r="E29"/>
      <c r="F29"/>
      <c r="G29"/>
      <c r="H29"/>
      <c r="I29"/>
      <c r="J29"/>
      <c r="K29"/>
      <c r="L29"/>
      <c r="M29" s="34"/>
      <c r="N29" s="34"/>
      <c r="O29" s="35"/>
      <c r="P29" s="35"/>
      <c r="Q29" s="35"/>
      <c r="R29" s="34"/>
      <c r="S29" s="34"/>
      <c r="T29" s="35"/>
      <c r="U29" s="35"/>
      <c r="V29" s="35"/>
      <c r="W29" s="34"/>
      <c r="X29" s="34"/>
      <c r="Y29" s="35"/>
      <c r="Z29" s="35"/>
      <c r="AA29" s="35"/>
      <c r="AB29" s="34"/>
      <c r="AC29" s="34"/>
      <c r="AD29" s="34"/>
      <c r="AE29" s="34"/>
      <c r="AF29" s="34"/>
    </row>
    <row r="30" spans="1:32" x14ac:dyDescent="0.25">
      <c r="A30"/>
      <c r="B30"/>
      <c r="C30"/>
      <c r="D30"/>
      <c r="E30"/>
      <c r="F30"/>
      <c r="G30"/>
      <c r="H30"/>
      <c r="I30"/>
      <c r="J30"/>
      <c r="K30"/>
      <c r="L30"/>
      <c r="M30" s="34"/>
      <c r="N30" s="34"/>
      <c r="O30" s="35"/>
      <c r="P30" s="35"/>
      <c r="Q30" s="35"/>
      <c r="R30" s="34"/>
      <c r="S30" s="34"/>
      <c r="T30" s="35"/>
      <c r="U30" s="35"/>
      <c r="V30" s="35"/>
      <c r="W30" s="34"/>
      <c r="X30" s="34"/>
      <c r="Y30" s="35"/>
      <c r="Z30" s="35"/>
      <c r="AA30" s="35"/>
      <c r="AB30" s="34"/>
      <c r="AC30" s="34"/>
      <c r="AD30" s="34"/>
      <c r="AE30" s="34"/>
      <c r="AF30" s="34"/>
    </row>
    <row r="31" spans="1:32" x14ac:dyDescent="0.25">
      <c r="A31"/>
      <c r="B31"/>
      <c r="C31"/>
      <c r="D31"/>
      <c r="E31"/>
      <c r="F31"/>
      <c r="G31"/>
      <c r="H31"/>
      <c r="I31"/>
      <c r="J31"/>
      <c r="K31"/>
      <c r="L31"/>
      <c r="M31" s="34"/>
      <c r="N31" s="34"/>
      <c r="O31" s="35"/>
      <c r="P31" s="35"/>
      <c r="Q31" s="35"/>
      <c r="R31" s="34"/>
      <c r="S31" s="34"/>
      <c r="T31" s="35"/>
      <c r="U31" s="35"/>
      <c r="V31" s="35"/>
      <c r="W31" s="34"/>
      <c r="X31" s="34"/>
      <c r="Y31" s="35"/>
      <c r="Z31" s="35"/>
      <c r="AA31" s="35"/>
      <c r="AB31" s="34"/>
      <c r="AC31" s="34"/>
      <c r="AD31" s="34"/>
      <c r="AE31" s="34"/>
      <c r="AF31" s="34"/>
    </row>
    <row r="32" spans="1:32" x14ac:dyDescent="0.25">
      <c r="A32"/>
      <c r="B32"/>
      <c r="C32"/>
      <c r="D32"/>
      <c r="E32"/>
      <c r="F32"/>
      <c r="G32"/>
      <c r="H32"/>
      <c r="I32"/>
      <c r="J32"/>
      <c r="K32"/>
      <c r="L32"/>
      <c r="M32" s="34"/>
      <c r="N32" s="34"/>
      <c r="O32" s="35"/>
      <c r="P32" s="35"/>
      <c r="Q32" s="35"/>
      <c r="R32" s="34"/>
      <c r="S32" s="34"/>
      <c r="T32" s="35"/>
      <c r="U32" s="35"/>
      <c r="V32" s="35"/>
      <c r="W32" s="34"/>
      <c r="X32" s="34"/>
      <c r="Y32" s="35"/>
      <c r="Z32" s="35"/>
      <c r="AA32" s="35"/>
      <c r="AB32" s="34"/>
      <c r="AC32" s="34"/>
      <c r="AD32" s="34"/>
      <c r="AE32" s="34"/>
      <c r="AF32" s="34"/>
    </row>
    <row r="33" spans="1:32" x14ac:dyDescent="0.25">
      <c r="A33"/>
      <c r="B33"/>
      <c r="C33"/>
      <c r="D33"/>
      <c r="E33"/>
      <c r="F33"/>
      <c r="G33"/>
      <c r="H33"/>
      <c r="I33"/>
      <c r="J33"/>
      <c r="K33"/>
      <c r="L33"/>
      <c r="M33" s="34"/>
      <c r="N33" s="34"/>
      <c r="O33" s="35"/>
      <c r="P33" s="35"/>
      <c r="Q33" s="35"/>
      <c r="R33" s="34"/>
      <c r="S33" s="34"/>
      <c r="T33" s="35"/>
      <c r="U33" s="35"/>
      <c r="V33" s="35"/>
      <c r="W33" s="34"/>
      <c r="X33" s="34"/>
      <c r="Y33" s="35"/>
      <c r="Z33" s="35"/>
      <c r="AA33" s="35"/>
      <c r="AB33" s="34"/>
      <c r="AC33" s="34"/>
      <c r="AD33" s="34"/>
      <c r="AE33" s="34"/>
      <c r="AF33" s="34"/>
    </row>
    <row r="34" spans="1:32" x14ac:dyDescent="0.25">
      <c r="A34"/>
      <c r="B34"/>
      <c r="C34"/>
      <c r="D34"/>
      <c r="E34"/>
      <c r="F34"/>
      <c r="G34"/>
      <c r="H34"/>
      <c r="I34"/>
      <c r="J34"/>
      <c r="K34"/>
      <c r="L34"/>
      <c r="M34" s="34"/>
      <c r="N34" s="34"/>
      <c r="O34" s="35"/>
      <c r="P34" s="35"/>
      <c r="Q34" s="35"/>
      <c r="R34" s="34"/>
      <c r="S34" s="34"/>
      <c r="T34" s="35"/>
      <c r="U34" s="35"/>
      <c r="V34" s="35"/>
      <c r="W34" s="34"/>
      <c r="X34" s="34"/>
      <c r="Y34" s="35"/>
      <c r="Z34" s="35"/>
      <c r="AA34" s="35"/>
      <c r="AB34" s="34"/>
      <c r="AC34" s="34"/>
      <c r="AD34" s="34"/>
      <c r="AE34" s="34"/>
      <c r="AF34" s="34"/>
    </row>
    <row r="35" spans="1:32" x14ac:dyDescent="0.25">
      <c r="A35"/>
      <c r="B35"/>
      <c r="C35"/>
      <c r="D35"/>
      <c r="E35"/>
      <c r="F35"/>
      <c r="G35"/>
      <c r="H35"/>
      <c r="I35"/>
      <c r="J35"/>
      <c r="K35"/>
      <c r="L35"/>
      <c r="M35" s="34"/>
      <c r="N35" s="34"/>
      <c r="O35" s="35"/>
      <c r="P35" s="35"/>
      <c r="Q35" s="35"/>
      <c r="R35" s="34"/>
      <c r="S35" s="34"/>
      <c r="T35" s="35"/>
      <c r="U35" s="35"/>
      <c r="V35" s="35"/>
      <c r="W35" s="34"/>
      <c r="X35" s="34"/>
      <c r="Y35" s="35"/>
      <c r="Z35" s="35"/>
      <c r="AA35" s="35"/>
      <c r="AB35" s="34"/>
      <c r="AC35" s="34"/>
      <c r="AD35" s="34"/>
      <c r="AE35" s="34"/>
      <c r="AF35" s="34"/>
    </row>
    <row r="36" spans="1:32" x14ac:dyDescent="0.25">
      <c r="A36"/>
      <c r="B36"/>
      <c r="C36"/>
      <c r="D36"/>
      <c r="E36"/>
      <c r="F36"/>
      <c r="G36"/>
      <c r="H36"/>
      <c r="I36"/>
      <c r="J36"/>
      <c r="K36"/>
      <c r="L36"/>
      <c r="M36" s="34"/>
      <c r="N36" s="34"/>
      <c r="O36" s="35"/>
      <c r="P36" s="35"/>
      <c r="Q36" s="35"/>
      <c r="R36" s="34"/>
      <c r="S36" s="34"/>
      <c r="T36" s="35"/>
      <c r="U36" s="35"/>
      <c r="V36" s="35"/>
      <c r="W36" s="34"/>
      <c r="X36" s="34"/>
      <c r="Y36" s="35"/>
      <c r="Z36" s="35"/>
      <c r="AA36" s="35"/>
      <c r="AB36" s="34"/>
      <c r="AC36" s="34"/>
      <c r="AD36" s="34"/>
      <c r="AE36" s="34"/>
      <c r="AF36" s="34"/>
    </row>
    <row r="37" spans="1:32" x14ac:dyDescent="0.25">
      <c r="A37"/>
      <c r="B37"/>
      <c r="C37"/>
      <c r="D37"/>
      <c r="E37"/>
      <c r="F37"/>
      <c r="G37"/>
      <c r="H37"/>
      <c r="I37"/>
      <c r="J37"/>
      <c r="K37"/>
      <c r="L37"/>
      <c r="M37" s="34"/>
      <c r="N37" s="34"/>
      <c r="O37" s="35"/>
      <c r="P37" s="35"/>
      <c r="Q37" s="35"/>
      <c r="R37" s="34"/>
      <c r="S37" s="34"/>
      <c r="T37" s="35"/>
      <c r="U37" s="35"/>
      <c r="V37" s="35"/>
      <c r="W37" s="34"/>
      <c r="X37" s="34"/>
      <c r="Y37" s="35"/>
      <c r="Z37" s="35"/>
      <c r="AA37" s="35"/>
      <c r="AB37" s="34"/>
      <c r="AC37" s="34"/>
      <c r="AD37" s="34"/>
      <c r="AE37" s="34"/>
      <c r="AF37" s="34"/>
    </row>
    <row r="38" spans="1:32" x14ac:dyDescent="0.25">
      <c r="A38"/>
      <c r="B38"/>
      <c r="C38"/>
      <c r="D38"/>
      <c r="E38"/>
      <c r="F38"/>
      <c r="G38"/>
      <c r="H38"/>
      <c r="I38"/>
      <c r="J38"/>
      <c r="K38"/>
      <c r="L38"/>
      <c r="M38" s="34"/>
      <c r="N38" s="34"/>
      <c r="O38" s="35"/>
      <c r="P38" s="35"/>
      <c r="Q38" s="35"/>
      <c r="R38" s="34"/>
      <c r="S38" s="34"/>
      <c r="T38" s="35"/>
      <c r="U38" s="35"/>
      <c r="V38" s="35"/>
      <c r="W38" s="34"/>
      <c r="X38" s="34"/>
      <c r="Y38" s="35"/>
      <c r="Z38" s="35"/>
      <c r="AA38" s="35"/>
      <c r="AB38" s="34"/>
      <c r="AC38" s="34"/>
      <c r="AD38" s="34"/>
      <c r="AE38" s="34"/>
      <c r="AF38" s="34"/>
    </row>
    <row r="39" spans="1:32" x14ac:dyDescent="0.25">
      <c r="A39"/>
      <c r="B39"/>
      <c r="C39"/>
      <c r="D39"/>
      <c r="E39"/>
      <c r="F39"/>
      <c r="G39"/>
      <c r="H39"/>
      <c r="I39"/>
      <c r="J39"/>
      <c r="K39"/>
      <c r="L39"/>
      <c r="M39" s="34"/>
      <c r="N39" s="34"/>
      <c r="O39" s="35"/>
      <c r="P39" s="35"/>
      <c r="Q39" s="35"/>
      <c r="R39" s="34"/>
      <c r="S39" s="34"/>
      <c r="T39" s="35"/>
      <c r="U39" s="35"/>
      <c r="V39" s="35"/>
      <c r="W39" s="34"/>
      <c r="X39" s="34"/>
      <c r="Y39" s="35"/>
      <c r="Z39" s="35"/>
      <c r="AA39" s="35"/>
      <c r="AB39" s="34"/>
      <c r="AC39" s="34"/>
      <c r="AD39" s="34"/>
      <c r="AE39" s="34"/>
      <c r="AF39" s="34"/>
    </row>
  </sheetData>
  <mergeCells count="18">
    <mergeCell ref="O25:T25"/>
    <mergeCell ref="AB5:AF5"/>
    <mergeCell ref="H6:L6"/>
    <mergeCell ref="M6:Q6"/>
    <mergeCell ref="R6:V6"/>
    <mergeCell ref="W6:AA6"/>
    <mergeCell ref="R5:V5"/>
    <mergeCell ref="W5:AA5"/>
    <mergeCell ref="A22:B22"/>
    <mergeCell ref="C6:G6"/>
    <mergeCell ref="C5:G5"/>
    <mergeCell ref="AB6:AF6"/>
    <mergeCell ref="A1:AF1"/>
    <mergeCell ref="A3:AF3"/>
    <mergeCell ref="A5:A7"/>
    <mergeCell ref="B5:B7"/>
    <mergeCell ref="H5:L5"/>
    <mergeCell ref="M5:Q5"/>
  </mergeCells>
  <printOptions horizontalCentered="1"/>
  <pageMargins left="0.28000000000000003" right="0.23" top="0.75" bottom="0.62" header="0.3" footer="0.3"/>
  <pageSetup paperSize="9" scale="5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S80"/>
  <sheetViews>
    <sheetView showZeros="0" topLeftCell="A13" zoomScaleNormal="100" workbookViewId="0">
      <selection activeCell="K17" sqref="K17"/>
    </sheetView>
  </sheetViews>
  <sheetFormatPr defaultColWidth="9.109375" defaultRowHeight="13.2" x14ac:dyDescent="0.25"/>
  <cols>
    <col min="1" max="1" width="4.6640625" style="2" customWidth="1"/>
    <col min="2" max="2" width="4.88671875" style="2" customWidth="1"/>
    <col min="3" max="12" width="4.109375" style="2" customWidth="1"/>
    <col min="13" max="14" width="5.109375" style="2" customWidth="1"/>
    <col min="15" max="15" width="4.33203125" style="2" customWidth="1"/>
    <col min="16" max="34" width="4.109375" style="2" customWidth="1"/>
    <col min="35" max="35" width="4.88671875" style="2" customWidth="1"/>
    <col min="36" max="45" width="4.109375" style="2" customWidth="1"/>
    <col min="46" max="47" width="9.109375" style="2" customWidth="1"/>
    <col min="48" max="16384" width="9.109375" style="2"/>
  </cols>
  <sheetData>
    <row r="1" spans="1:45" ht="12.75" customHeigh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6" x14ac:dyDescent="0.3">
      <c r="A2" s="3" t="s">
        <v>152</v>
      </c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.6" x14ac:dyDescent="0.3">
      <c r="A3" s="51" t="s">
        <v>47</v>
      </c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4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s="4" customFormat="1" ht="20.399999999999999" x14ac:dyDescent="0.35">
      <c r="A5" s="460" t="s">
        <v>13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0"/>
      <c r="AP5" s="460"/>
      <c r="AQ5" s="460"/>
      <c r="AR5" s="460"/>
    </row>
    <row r="6" spans="1:45" s="5" customFormat="1" ht="17.399999999999999" x14ac:dyDescent="0.3">
      <c r="A6" s="461" t="s">
        <v>127</v>
      </c>
      <c r="B6" s="461"/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  <c r="Z6" s="461"/>
      <c r="AA6" s="461"/>
      <c r="AB6" s="461"/>
      <c r="AC6" s="461"/>
      <c r="AD6" s="461"/>
      <c r="AE6" s="461"/>
      <c r="AF6" s="461"/>
      <c r="AG6" s="461"/>
      <c r="AH6" s="461"/>
      <c r="AI6" s="461"/>
      <c r="AJ6" s="461"/>
      <c r="AK6" s="461"/>
      <c r="AL6" s="461"/>
      <c r="AM6" s="461"/>
      <c r="AN6" s="461"/>
      <c r="AO6" s="461"/>
      <c r="AP6" s="461"/>
      <c r="AQ6" s="461"/>
      <c r="AR6" s="461"/>
    </row>
    <row r="7" spans="1:45" s="5" customFormat="1" ht="17.399999999999999" x14ac:dyDescent="0.3">
      <c r="A7" s="462" t="s">
        <v>161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</row>
    <row r="8" spans="1:45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 thickBot="1" x14ac:dyDescent="0.3">
      <c r="A9" s="463" t="s">
        <v>15</v>
      </c>
      <c r="B9" s="469" t="s">
        <v>8</v>
      </c>
      <c r="C9" s="473" t="s">
        <v>50</v>
      </c>
      <c r="D9" s="456" t="s">
        <v>11</v>
      </c>
      <c r="E9" s="457"/>
      <c r="F9" s="457"/>
      <c r="G9" s="457"/>
      <c r="H9" s="457"/>
      <c r="I9" s="471"/>
      <c r="J9" s="556" t="s">
        <v>12</v>
      </c>
      <c r="K9" s="557"/>
      <c r="L9" s="557"/>
      <c r="M9" s="557"/>
      <c r="N9" s="463" t="s">
        <v>16</v>
      </c>
      <c r="O9" s="476" t="s">
        <v>65</v>
      </c>
      <c r="P9" s="456" t="s">
        <v>14</v>
      </c>
      <c r="Q9" s="457"/>
      <c r="R9" s="457"/>
      <c r="S9" s="457"/>
      <c r="T9" s="457"/>
      <c r="U9" s="457"/>
      <c r="V9" s="457"/>
      <c r="W9" s="556" t="s">
        <v>12</v>
      </c>
      <c r="X9" s="557"/>
      <c r="Y9" s="557"/>
      <c r="Z9" s="561"/>
      <c r="AA9" s="463" t="s">
        <v>17</v>
      </c>
      <c r="AB9" s="478" t="s">
        <v>64</v>
      </c>
      <c r="AC9" s="529" t="s">
        <v>66</v>
      </c>
      <c r="AD9" s="530"/>
      <c r="AE9" s="530"/>
      <c r="AF9" s="530"/>
      <c r="AG9" s="530"/>
      <c r="AH9" s="531"/>
      <c r="AI9" s="465" t="s">
        <v>74</v>
      </c>
      <c r="AJ9" s="456" t="s">
        <v>75</v>
      </c>
      <c r="AK9" s="457"/>
      <c r="AL9" s="457"/>
      <c r="AM9" s="457"/>
      <c r="AN9" s="451" t="s">
        <v>77</v>
      </c>
      <c r="AO9" s="457" t="s">
        <v>78</v>
      </c>
      <c r="AP9" s="457"/>
      <c r="AQ9" s="457"/>
      <c r="AR9" s="457"/>
      <c r="AS9" s="441" t="s">
        <v>79</v>
      </c>
    </row>
    <row r="10" spans="1:45" ht="13.8" thickBot="1" x14ac:dyDescent="0.3">
      <c r="A10" s="464"/>
      <c r="B10" s="470"/>
      <c r="C10" s="474"/>
      <c r="D10" s="458"/>
      <c r="E10" s="459"/>
      <c r="F10" s="459"/>
      <c r="G10" s="459"/>
      <c r="H10" s="459"/>
      <c r="I10" s="472"/>
      <c r="J10" s="558" t="s">
        <v>1</v>
      </c>
      <c r="K10" s="559"/>
      <c r="L10" s="559"/>
      <c r="M10" s="559"/>
      <c r="N10" s="464"/>
      <c r="O10" s="477"/>
      <c r="P10" s="458"/>
      <c r="Q10" s="459"/>
      <c r="R10" s="459"/>
      <c r="S10" s="459"/>
      <c r="T10" s="459"/>
      <c r="U10" s="459"/>
      <c r="V10" s="459"/>
      <c r="W10" s="558" t="s">
        <v>1</v>
      </c>
      <c r="X10" s="559"/>
      <c r="Y10" s="559"/>
      <c r="Z10" s="560"/>
      <c r="AA10" s="464"/>
      <c r="AB10" s="479"/>
      <c r="AC10" s="446" t="s">
        <v>67</v>
      </c>
      <c r="AD10" s="526" t="s">
        <v>72</v>
      </c>
      <c r="AE10" s="527"/>
      <c r="AF10" s="447" t="s">
        <v>71</v>
      </c>
      <c r="AG10" s="526" t="s">
        <v>73</v>
      </c>
      <c r="AH10" s="532"/>
      <c r="AI10" s="466"/>
      <c r="AJ10" s="458"/>
      <c r="AK10" s="459"/>
      <c r="AL10" s="459"/>
      <c r="AM10" s="459"/>
      <c r="AN10" s="451"/>
      <c r="AO10" s="459"/>
      <c r="AP10" s="459"/>
      <c r="AQ10" s="459"/>
      <c r="AR10" s="459"/>
      <c r="AS10" s="442"/>
    </row>
    <row r="11" spans="1:45" s="11" customFormat="1" ht="170.25" customHeight="1" thickBot="1" x14ac:dyDescent="0.3">
      <c r="A11" s="464"/>
      <c r="B11" s="470"/>
      <c r="C11" s="474"/>
      <c r="D11" s="7" t="s">
        <v>51</v>
      </c>
      <c r="E11" s="7" t="s">
        <v>68</v>
      </c>
      <c r="F11" s="7" t="s">
        <v>22</v>
      </c>
      <c r="G11" s="6" t="s">
        <v>33</v>
      </c>
      <c r="H11" s="7" t="s">
        <v>57</v>
      </c>
      <c r="I11" s="7" t="s">
        <v>58</v>
      </c>
      <c r="J11" s="8" t="s">
        <v>23</v>
      </c>
      <c r="K11" s="8" t="s">
        <v>52</v>
      </c>
      <c r="L11" s="8" t="s">
        <v>53</v>
      </c>
      <c r="M11" s="9" t="s">
        <v>54</v>
      </c>
      <c r="N11" s="464"/>
      <c r="O11" s="477"/>
      <c r="P11" s="6" t="s">
        <v>56</v>
      </c>
      <c r="Q11" s="7" t="s">
        <v>55</v>
      </c>
      <c r="R11" s="6" t="s">
        <v>59</v>
      </c>
      <c r="S11" s="7" t="s">
        <v>120</v>
      </c>
      <c r="T11" s="7" t="s">
        <v>61</v>
      </c>
      <c r="U11" s="7" t="s">
        <v>60</v>
      </c>
      <c r="V11" s="7" t="s">
        <v>85</v>
      </c>
      <c r="W11" s="7" t="s">
        <v>24</v>
      </c>
      <c r="X11" s="10" t="s">
        <v>52</v>
      </c>
      <c r="Y11" s="10" t="s">
        <v>62</v>
      </c>
      <c r="Z11" s="10" t="s">
        <v>63</v>
      </c>
      <c r="AA11" s="464"/>
      <c r="AB11" s="479"/>
      <c r="AC11" s="446"/>
      <c r="AD11" s="10" t="s">
        <v>69</v>
      </c>
      <c r="AE11" s="7" t="s">
        <v>70</v>
      </c>
      <c r="AF11" s="447"/>
      <c r="AG11" s="10" t="s">
        <v>69</v>
      </c>
      <c r="AH11" s="10" t="s">
        <v>70</v>
      </c>
      <c r="AI11" s="466"/>
      <c r="AJ11" s="7" t="s">
        <v>69</v>
      </c>
      <c r="AK11" s="10" t="s">
        <v>70</v>
      </c>
      <c r="AL11" s="10" t="s">
        <v>76</v>
      </c>
      <c r="AM11" s="10" t="s">
        <v>25</v>
      </c>
      <c r="AN11" s="451"/>
      <c r="AO11" s="6" t="s">
        <v>69</v>
      </c>
      <c r="AP11" s="10" t="s">
        <v>70</v>
      </c>
      <c r="AQ11" s="10" t="s">
        <v>76</v>
      </c>
      <c r="AR11" s="10" t="s">
        <v>25</v>
      </c>
      <c r="AS11" s="442"/>
    </row>
    <row r="12" spans="1:45" s="11" customFormat="1" ht="13.5" hidden="1" customHeight="1" thickBot="1" x14ac:dyDescent="0.3">
      <c r="A12" s="12"/>
      <c r="B12" s="13"/>
      <c r="C12" s="52"/>
      <c r="D12" s="14">
        <v>1</v>
      </c>
      <c r="E12" s="15">
        <v>1</v>
      </c>
      <c r="F12" s="14">
        <v>1</v>
      </c>
      <c r="G12" s="15">
        <v>1</v>
      </c>
      <c r="H12" s="14">
        <v>1</v>
      </c>
      <c r="I12" s="15">
        <v>1</v>
      </c>
      <c r="J12" s="14">
        <v>1</v>
      </c>
      <c r="K12" s="14"/>
      <c r="L12" s="15">
        <v>1</v>
      </c>
      <c r="M12" s="16">
        <v>1</v>
      </c>
      <c r="N12" s="17"/>
      <c r="O12" s="16"/>
      <c r="P12" s="14">
        <v>-1</v>
      </c>
      <c r="Q12" s="14"/>
      <c r="R12" s="15">
        <v>-1</v>
      </c>
      <c r="S12" s="14">
        <v>-1</v>
      </c>
      <c r="T12" s="15">
        <v>-1</v>
      </c>
      <c r="U12" s="14">
        <v>-1</v>
      </c>
      <c r="V12" s="15">
        <v>-1</v>
      </c>
      <c r="W12" s="14">
        <v>-1</v>
      </c>
      <c r="X12" s="14"/>
      <c r="Y12" s="18">
        <v>-1</v>
      </c>
      <c r="Z12" s="16">
        <v>-1</v>
      </c>
      <c r="AA12" s="17"/>
      <c r="AB12" s="16"/>
      <c r="AC12" s="14">
        <v>-1</v>
      </c>
      <c r="AD12" s="14"/>
      <c r="AE12" s="14"/>
      <c r="AF12" s="14"/>
      <c r="AG12" s="18">
        <v>-1</v>
      </c>
      <c r="AH12" s="16">
        <v>-1</v>
      </c>
      <c r="AI12" s="17"/>
      <c r="AJ12" s="14">
        <v>-1</v>
      </c>
      <c r="AK12" s="14"/>
      <c r="AL12" s="18">
        <v>-1</v>
      </c>
      <c r="AM12" s="16">
        <v>-1</v>
      </c>
      <c r="AN12" s="54"/>
      <c r="AO12" s="14">
        <v>-1</v>
      </c>
      <c r="AP12" s="14"/>
      <c r="AQ12" s="18">
        <v>-1</v>
      </c>
      <c r="AR12" s="16">
        <v>-1</v>
      </c>
      <c r="AS12" s="53"/>
    </row>
    <row r="13" spans="1:45" s="11" customFormat="1" ht="14.25" customHeight="1" thickBot="1" x14ac:dyDescent="0.3">
      <c r="A13" s="19">
        <v>1</v>
      </c>
      <c r="B13" s="20">
        <v>2</v>
      </c>
      <c r="C13" s="21">
        <v>3</v>
      </c>
      <c r="D13" s="22">
        <v>4</v>
      </c>
      <c r="E13" s="21">
        <v>5</v>
      </c>
      <c r="F13" s="22">
        <v>6</v>
      </c>
      <c r="G13" s="21">
        <v>7</v>
      </c>
      <c r="H13" s="22">
        <v>8</v>
      </c>
      <c r="I13" s="21">
        <v>9</v>
      </c>
      <c r="J13" s="22">
        <v>10</v>
      </c>
      <c r="K13" s="23">
        <v>11</v>
      </c>
      <c r="L13" s="24">
        <v>12</v>
      </c>
      <c r="M13" s="21">
        <v>13</v>
      </c>
      <c r="N13" s="21">
        <v>15</v>
      </c>
      <c r="O13" s="22">
        <v>14</v>
      </c>
      <c r="P13" s="22">
        <v>16</v>
      </c>
      <c r="Q13" s="21">
        <v>17</v>
      </c>
      <c r="R13" s="22">
        <v>18</v>
      </c>
      <c r="S13" s="21">
        <v>19</v>
      </c>
      <c r="T13" s="22">
        <v>20</v>
      </c>
      <c r="U13" s="21">
        <v>21</v>
      </c>
      <c r="V13" s="22">
        <v>22</v>
      </c>
      <c r="W13" s="21">
        <v>23</v>
      </c>
      <c r="X13" s="21">
        <v>24</v>
      </c>
      <c r="Y13" s="22">
        <v>25</v>
      </c>
      <c r="Z13" s="23">
        <v>26</v>
      </c>
      <c r="AA13" s="24">
        <v>28</v>
      </c>
      <c r="AB13" s="23">
        <v>27</v>
      </c>
      <c r="AC13" s="21">
        <v>29</v>
      </c>
      <c r="AD13" s="21">
        <v>30</v>
      </c>
      <c r="AE13" s="21">
        <v>31</v>
      </c>
      <c r="AF13" s="21">
        <v>32</v>
      </c>
      <c r="AG13" s="22">
        <v>33</v>
      </c>
      <c r="AH13" s="23">
        <v>34</v>
      </c>
      <c r="AI13" s="24">
        <v>35</v>
      </c>
      <c r="AJ13" s="21">
        <v>36</v>
      </c>
      <c r="AK13" s="21">
        <v>37</v>
      </c>
      <c r="AL13" s="22">
        <v>38</v>
      </c>
      <c r="AM13" s="23">
        <v>39</v>
      </c>
      <c r="AN13" s="24">
        <v>40</v>
      </c>
      <c r="AO13" s="21">
        <v>41</v>
      </c>
      <c r="AP13" s="21">
        <v>42</v>
      </c>
      <c r="AQ13" s="22">
        <v>43</v>
      </c>
      <c r="AR13" s="23">
        <v>44</v>
      </c>
      <c r="AS13" s="24">
        <v>45</v>
      </c>
    </row>
    <row r="14" spans="1:45" s="63" customFormat="1" ht="24.9" customHeight="1" x14ac:dyDescent="0.25">
      <c r="A14" s="406" t="s">
        <v>3</v>
      </c>
      <c r="B14" s="190">
        <v>61</v>
      </c>
      <c r="C14" s="175">
        <v>1</v>
      </c>
      <c r="D14" s="188"/>
      <c r="E14" s="188">
        <v>35</v>
      </c>
      <c r="F14" s="188"/>
      <c r="G14" s="188"/>
      <c r="H14" s="188"/>
      <c r="I14" s="188"/>
      <c r="J14" s="188"/>
      <c r="K14" s="189"/>
      <c r="L14" s="189"/>
      <c r="M14" s="188"/>
      <c r="N14" s="190">
        <f t="shared" ref="N14:N19" si="0">SUM(D14:M14)</f>
        <v>35</v>
      </c>
      <c r="O14" s="191"/>
      <c r="P14" s="192"/>
      <c r="Q14" s="192"/>
      <c r="R14" s="188"/>
      <c r="S14" s="188"/>
      <c r="T14" s="188"/>
      <c r="U14" s="188"/>
      <c r="V14" s="188"/>
      <c r="W14" s="188">
        <v>2</v>
      </c>
      <c r="X14" s="189"/>
      <c r="Y14" s="189"/>
      <c r="Z14" s="188"/>
      <c r="AA14" s="190">
        <f>SUM(P14:Z14)</f>
        <v>2</v>
      </c>
      <c r="AB14" s="191"/>
      <c r="AC14" s="188"/>
      <c r="AD14" s="188">
        <f t="shared" ref="AD14:AD19" si="1">AC14-AE14</f>
        <v>0</v>
      </c>
      <c r="AE14" s="189"/>
      <c r="AF14" s="189"/>
      <c r="AG14" s="188">
        <f t="shared" ref="AG14:AG19" si="2">AF14-AH14</f>
        <v>0</v>
      </c>
      <c r="AH14" s="189"/>
      <c r="AI14" s="190">
        <f>B14-C14+N14+O14-AA14-AB14</f>
        <v>93</v>
      </c>
      <c r="AJ14" s="193">
        <f t="shared" ref="AJ14" si="3">AI14-AK14</f>
        <v>44</v>
      </c>
      <c r="AK14" s="189">
        <v>49</v>
      </c>
      <c r="AL14" s="188">
        <f t="shared" ref="AL14:AL15" si="4">AI14-AM14</f>
        <v>60</v>
      </c>
      <c r="AM14" s="189">
        <v>33</v>
      </c>
      <c r="AN14" s="190">
        <f t="shared" ref="AN14" si="5">C14-O14+AB14</f>
        <v>1</v>
      </c>
      <c r="AO14" s="195">
        <f t="shared" ref="AO14" si="6">AN14-AP14</f>
        <v>1</v>
      </c>
      <c r="AP14" s="189"/>
      <c r="AQ14" s="188">
        <f t="shared" ref="AQ14" si="7">AN14-AR14</f>
        <v>1</v>
      </c>
      <c r="AR14" s="191"/>
      <c r="AS14" s="200">
        <f t="shared" ref="AS14:AS17" si="8">B14+N14-AA14-AC14-AF14</f>
        <v>94</v>
      </c>
    </row>
    <row r="15" spans="1:45" s="63" customFormat="1" ht="24.9" customHeight="1" x14ac:dyDescent="0.25">
      <c r="A15" s="407" t="s">
        <v>9</v>
      </c>
      <c r="B15" s="200">
        <v>78</v>
      </c>
      <c r="C15" s="176"/>
      <c r="D15" s="196"/>
      <c r="E15" s="196"/>
      <c r="F15" s="196"/>
      <c r="G15" s="196"/>
      <c r="H15" s="196"/>
      <c r="I15" s="196"/>
      <c r="J15" s="197">
        <v>1</v>
      </c>
      <c r="K15" s="198"/>
      <c r="L15" s="199"/>
      <c r="M15" s="196"/>
      <c r="N15" s="200">
        <f t="shared" si="0"/>
        <v>1</v>
      </c>
      <c r="O15" s="201"/>
      <c r="P15" s="202"/>
      <c r="Q15" s="202"/>
      <c r="R15" s="196"/>
      <c r="S15" s="196"/>
      <c r="T15" s="196"/>
      <c r="U15" s="196"/>
      <c r="V15" s="196"/>
      <c r="W15" s="196"/>
      <c r="X15" s="199"/>
      <c r="Y15" s="199"/>
      <c r="Z15" s="196"/>
      <c r="AA15" s="200">
        <f>SUM(P15:Z15)</f>
        <v>0</v>
      </c>
      <c r="AB15" s="201"/>
      <c r="AC15" s="196"/>
      <c r="AD15" s="196">
        <f t="shared" si="1"/>
        <v>0</v>
      </c>
      <c r="AE15" s="199"/>
      <c r="AF15" s="199"/>
      <c r="AG15" s="197">
        <f t="shared" si="2"/>
        <v>0</v>
      </c>
      <c r="AH15" s="199"/>
      <c r="AI15" s="200">
        <f>B15-C15+N15+O15-AA15-AB15</f>
        <v>79</v>
      </c>
      <c r="AJ15" s="193">
        <f>AI15-AK15</f>
        <v>35</v>
      </c>
      <c r="AK15" s="199">
        <v>44</v>
      </c>
      <c r="AL15" s="196">
        <f t="shared" si="4"/>
        <v>63</v>
      </c>
      <c r="AM15" s="206">
        <v>16</v>
      </c>
      <c r="AN15" s="200">
        <f t="shared" ref="AN15:AN17" si="9">C15-O15+AB15</f>
        <v>0</v>
      </c>
      <c r="AO15" s="193">
        <f t="shared" ref="AO15:AO16" si="10">AN15-AP15</f>
        <v>0</v>
      </c>
      <c r="AP15" s="199"/>
      <c r="AQ15" s="196">
        <f t="shared" ref="AQ15:AQ17" si="11">AN15-AR15</f>
        <v>0</v>
      </c>
      <c r="AR15" s="201"/>
      <c r="AS15" s="200">
        <f t="shared" si="8"/>
        <v>79</v>
      </c>
    </row>
    <row r="16" spans="1:45" s="63" customFormat="1" ht="24.9" customHeight="1" x14ac:dyDescent="0.25">
      <c r="A16" s="407" t="s">
        <v>4</v>
      </c>
      <c r="B16" s="200">
        <v>52</v>
      </c>
      <c r="C16" s="176"/>
      <c r="D16" s="196"/>
      <c r="E16" s="196"/>
      <c r="F16" s="196"/>
      <c r="G16" s="196"/>
      <c r="H16" s="196"/>
      <c r="I16" s="196"/>
      <c r="J16" s="196">
        <v>1</v>
      </c>
      <c r="K16" s="199"/>
      <c r="L16" s="199"/>
      <c r="M16" s="196"/>
      <c r="N16" s="200">
        <f t="shared" si="0"/>
        <v>1</v>
      </c>
      <c r="O16" s="201"/>
      <c r="P16" s="202"/>
      <c r="Q16" s="202"/>
      <c r="R16" s="196"/>
      <c r="S16" s="196"/>
      <c r="T16" s="196"/>
      <c r="U16" s="196"/>
      <c r="V16" s="196"/>
      <c r="W16" s="196"/>
      <c r="X16" s="199"/>
      <c r="Y16" s="199"/>
      <c r="Z16" s="196"/>
      <c r="AA16" s="200">
        <f>SUM(P16:Z16)</f>
        <v>0</v>
      </c>
      <c r="AB16" s="201"/>
      <c r="AC16" s="196"/>
      <c r="AD16" s="196">
        <f t="shared" si="1"/>
        <v>0</v>
      </c>
      <c r="AE16" s="199"/>
      <c r="AF16" s="199"/>
      <c r="AG16" s="196">
        <f t="shared" si="2"/>
        <v>0</v>
      </c>
      <c r="AH16" s="199"/>
      <c r="AI16" s="200">
        <f>B16-C16+N16+O16-AA16-AB16</f>
        <v>53</v>
      </c>
      <c r="AJ16" s="193">
        <f>AI16-AK16</f>
        <v>20</v>
      </c>
      <c r="AK16" s="199">
        <v>33</v>
      </c>
      <c r="AL16" s="196">
        <f t="shared" ref="AL16:AL17" si="12">AI16-AM16</f>
        <v>39</v>
      </c>
      <c r="AM16" s="403">
        <v>14</v>
      </c>
      <c r="AN16" s="200">
        <f t="shared" si="9"/>
        <v>0</v>
      </c>
      <c r="AO16" s="193">
        <f t="shared" si="10"/>
        <v>0</v>
      </c>
      <c r="AP16" s="199"/>
      <c r="AQ16" s="196">
        <f t="shared" si="11"/>
        <v>0</v>
      </c>
      <c r="AR16" s="201"/>
      <c r="AS16" s="200">
        <f t="shared" si="8"/>
        <v>53</v>
      </c>
    </row>
    <row r="17" spans="1:45" s="63" customFormat="1" ht="24.9" customHeight="1" x14ac:dyDescent="0.25">
      <c r="A17" s="407" t="s">
        <v>2</v>
      </c>
      <c r="B17" s="200">
        <v>23</v>
      </c>
      <c r="C17" s="176">
        <v>6</v>
      </c>
      <c r="D17" s="196"/>
      <c r="E17" s="196"/>
      <c r="F17" s="196"/>
      <c r="G17" s="196"/>
      <c r="H17" s="196"/>
      <c r="I17" s="196"/>
      <c r="J17" s="196"/>
      <c r="K17" s="199"/>
      <c r="L17" s="199"/>
      <c r="M17" s="196"/>
      <c r="N17" s="200">
        <f t="shared" si="0"/>
        <v>0</v>
      </c>
      <c r="O17" s="201"/>
      <c r="P17" s="202"/>
      <c r="Q17" s="202"/>
      <c r="R17" s="196"/>
      <c r="S17" s="196"/>
      <c r="T17" s="196"/>
      <c r="U17" s="196"/>
      <c r="V17" s="196"/>
      <c r="W17" s="196"/>
      <c r="X17" s="199"/>
      <c r="Y17" s="199"/>
      <c r="Z17" s="196"/>
      <c r="AA17" s="200">
        <f>SUM(P17:Z17)</f>
        <v>0</v>
      </c>
      <c r="AB17" s="201"/>
      <c r="AC17" s="196"/>
      <c r="AD17" s="196"/>
      <c r="AE17" s="199"/>
      <c r="AF17" s="199"/>
      <c r="AG17" s="196">
        <f t="shared" si="2"/>
        <v>0</v>
      </c>
      <c r="AH17" s="199"/>
      <c r="AI17" s="200">
        <f>B17-C17+N17+O17-AA17-AB17-AC17</f>
        <v>17</v>
      </c>
      <c r="AJ17" s="193">
        <f t="shared" ref="AJ17" si="13">AI17-AK17</f>
        <v>9</v>
      </c>
      <c r="AK17" s="198">
        <v>8</v>
      </c>
      <c r="AL17" s="197">
        <f t="shared" si="12"/>
        <v>11</v>
      </c>
      <c r="AM17" s="198">
        <v>6</v>
      </c>
      <c r="AN17" s="200">
        <f t="shared" si="9"/>
        <v>6</v>
      </c>
      <c r="AO17" s="193"/>
      <c r="AP17" s="199">
        <v>6</v>
      </c>
      <c r="AQ17" s="196">
        <f t="shared" si="11"/>
        <v>6</v>
      </c>
      <c r="AR17" s="201"/>
      <c r="AS17" s="200">
        <f t="shared" si="8"/>
        <v>23</v>
      </c>
    </row>
    <row r="18" spans="1:45" s="63" customFormat="1" ht="24.9" customHeight="1" x14ac:dyDescent="0.25">
      <c r="A18" s="407" t="s">
        <v>5</v>
      </c>
      <c r="B18" s="200"/>
      <c r="C18" s="176"/>
      <c r="D18" s="196"/>
      <c r="E18" s="196"/>
      <c r="F18" s="196"/>
      <c r="G18" s="196"/>
      <c r="H18" s="196"/>
      <c r="I18" s="196"/>
      <c r="J18" s="196"/>
      <c r="K18" s="199"/>
      <c r="L18" s="199"/>
      <c r="M18" s="196"/>
      <c r="N18" s="200">
        <f t="shared" si="0"/>
        <v>0</v>
      </c>
      <c r="O18" s="201"/>
      <c r="P18" s="202"/>
      <c r="Q18" s="202"/>
      <c r="R18" s="196"/>
      <c r="S18" s="196"/>
      <c r="T18" s="196"/>
      <c r="U18" s="196"/>
      <c r="V18" s="196"/>
      <c r="W18" s="196"/>
      <c r="X18" s="199"/>
      <c r="Y18" s="199"/>
      <c r="Z18" s="196"/>
      <c r="AA18" s="200"/>
      <c r="AB18" s="201"/>
      <c r="AC18" s="196"/>
      <c r="AD18" s="196">
        <f t="shared" si="1"/>
        <v>0</v>
      </c>
      <c r="AE18" s="199"/>
      <c r="AF18" s="199"/>
      <c r="AG18" s="196">
        <f t="shared" si="2"/>
        <v>0</v>
      </c>
      <c r="AH18" s="199"/>
      <c r="AI18" s="200">
        <f>B18-C18+N18+O18-AA18-AB18-AC18-AF18</f>
        <v>0</v>
      </c>
      <c r="AJ18" s="193">
        <f t="shared" ref="AJ18:AJ19" si="14">AI18-AK18</f>
        <v>0</v>
      </c>
      <c r="AK18" s="199"/>
      <c r="AL18" s="196">
        <f t="shared" ref="AL18:AL19" si="15">AI18-AM18</f>
        <v>0</v>
      </c>
      <c r="AM18" s="206"/>
      <c r="AN18" s="200">
        <f t="shared" ref="AN18:AN19" si="16">C18-O18+AB18</f>
        <v>0</v>
      </c>
      <c r="AO18" s="193">
        <f t="shared" ref="AO18:AO19" si="17">AN18-AP18</f>
        <v>0</v>
      </c>
      <c r="AP18" s="199"/>
      <c r="AQ18" s="196">
        <f t="shared" ref="AQ18:AQ19" si="18">AN18-AR18</f>
        <v>0</v>
      </c>
      <c r="AR18" s="199"/>
      <c r="AS18" s="200">
        <f>B18+N18-AA18-AC18-AF18</f>
        <v>0</v>
      </c>
    </row>
    <row r="19" spans="1:45" s="63" customFormat="1" ht="24.9" customHeight="1" thickBot="1" x14ac:dyDescent="0.3">
      <c r="A19" s="407" t="s">
        <v>6</v>
      </c>
      <c r="B19" s="200"/>
      <c r="C19" s="176"/>
      <c r="D19" s="196"/>
      <c r="E19" s="196"/>
      <c r="F19" s="196"/>
      <c r="G19" s="196"/>
      <c r="H19" s="196"/>
      <c r="I19" s="196"/>
      <c r="J19" s="196"/>
      <c r="K19" s="199"/>
      <c r="L19" s="199"/>
      <c r="M19" s="196"/>
      <c r="N19" s="200">
        <f t="shared" si="0"/>
        <v>0</v>
      </c>
      <c r="O19" s="201"/>
      <c r="P19" s="202"/>
      <c r="Q19" s="202"/>
      <c r="R19" s="196"/>
      <c r="S19" s="196"/>
      <c r="T19" s="196"/>
      <c r="U19" s="196"/>
      <c r="V19" s="196"/>
      <c r="W19" s="196"/>
      <c r="X19" s="199"/>
      <c r="Y19" s="199"/>
      <c r="Z19" s="196"/>
      <c r="AA19" s="200">
        <f t="shared" ref="AA19" si="19">SUM(P19:Z19)</f>
        <v>0</v>
      </c>
      <c r="AB19" s="201"/>
      <c r="AC19" s="196"/>
      <c r="AD19" s="196">
        <f t="shared" si="1"/>
        <v>0</v>
      </c>
      <c r="AE19" s="199"/>
      <c r="AF19" s="199"/>
      <c r="AG19" s="196">
        <f t="shared" si="2"/>
        <v>0</v>
      </c>
      <c r="AH19" s="199"/>
      <c r="AI19" s="200">
        <f>B19-C19+N19+O19-AA19-AB19-AC19-AF19</f>
        <v>0</v>
      </c>
      <c r="AJ19" s="193">
        <f t="shared" si="14"/>
        <v>0</v>
      </c>
      <c r="AK19" s="199"/>
      <c r="AL19" s="196">
        <f t="shared" si="15"/>
        <v>0</v>
      </c>
      <c r="AM19" s="207"/>
      <c r="AN19" s="200">
        <f t="shared" si="16"/>
        <v>0</v>
      </c>
      <c r="AO19" s="193">
        <f t="shared" si="17"/>
        <v>0</v>
      </c>
      <c r="AP19" s="199"/>
      <c r="AQ19" s="196">
        <f t="shared" si="18"/>
        <v>0</v>
      </c>
      <c r="AR19" s="199"/>
      <c r="AS19" s="200">
        <f t="shared" ref="AS19" si="20">B19+N19-AA19-AC19-AF19</f>
        <v>0</v>
      </c>
    </row>
    <row r="20" spans="1:45" s="264" customFormat="1" ht="28.5" customHeight="1" thickBot="1" x14ac:dyDescent="0.3">
      <c r="A20" s="408" t="s">
        <v>7</v>
      </c>
      <c r="B20" s="269">
        <f>SUM(B14:B19)</f>
        <v>214</v>
      </c>
      <c r="C20" s="404">
        <f>SUM(C14:C19)</f>
        <v>7</v>
      </c>
      <c r="D20" s="405">
        <f>SUM(D14:D19)</f>
        <v>0</v>
      </c>
      <c r="E20" s="405">
        <f t="shared" ref="E20:AS20" si="21">SUM(E14:E19)</f>
        <v>35</v>
      </c>
      <c r="F20" s="405">
        <f t="shared" si="21"/>
        <v>0</v>
      </c>
      <c r="G20" s="405">
        <f t="shared" si="21"/>
        <v>0</v>
      </c>
      <c r="H20" s="405">
        <f t="shared" si="21"/>
        <v>0</v>
      </c>
      <c r="I20" s="405">
        <f t="shared" si="21"/>
        <v>0</v>
      </c>
      <c r="J20" s="405">
        <f>SUM(J14:J19)</f>
        <v>2</v>
      </c>
      <c r="K20" s="405">
        <f t="shared" si="21"/>
        <v>0</v>
      </c>
      <c r="L20" s="405">
        <f t="shared" si="21"/>
        <v>0</v>
      </c>
      <c r="M20" s="405">
        <f t="shared" si="21"/>
        <v>0</v>
      </c>
      <c r="N20" s="405">
        <f t="shared" si="21"/>
        <v>37</v>
      </c>
      <c r="O20" s="405">
        <f t="shared" si="21"/>
        <v>0</v>
      </c>
      <c r="P20" s="405">
        <f t="shared" si="21"/>
        <v>0</v>
      </c>
      <c r="Q20" s="405">
        <f t="shared" si="21"/>
        <v>0</v>
      </c>
      <c r="R20" s="405">
        <f t="shared" si="21"/>
        <v>0</v>
      </c>
      <c r="S20" s="405">
        <f t="shared" si="21"/>
        <v>0</v>
      </c>
      <c r="T20" s="405">
        <f t="shared" si="21"/>
        <v>0</v>
      </c>
      <c r="U20" s="405">
        <f t="shared" si="21"/>
        <v>0</v>
      </c>
      <c r="V20" s="405">
        <f t="shared" si="21"/>
        <v>0</v>
      </c>
      <c r="W20" s="405">
        <f t="shared" si="21"/>
        <v>2</v>
      </c>
      <c r="X20" s="405">
        <f t="shared" si="21"/>
        <v>0</v>
      </c>
      <c r="Y20" s="405">
        <f t="shared" si="21"/>
        <v>0</v>
      </c>
      <c r="Z20" s="405">
        <f t="shared" si="21"/>
        <v>0</v>
      </c>
      <c r="AA20" s="405">
        <f>SUM(AA14:AA19)</f>
        <v>2</v>
      </c>
      <c r="AB20" s="405">
        <f t="shared" si="21"/>
        <v>0</v>
      </c>
      <c r="AC20" s="405">
        <f t="shared" si="21"/>
        <v>0</v>
      </c>
      <c r="AD20" s="405">
        <f t="shared" si="21"/>
        <v>0</v>
      </c>
      <c r="AE20" s="405">
        <f t="shared" si="21"/>
        <v>0</v>
      </c>
      <c r="AF20" s="405">
        <f t="shared" si="21"/>
        <v>0</v>
      </c>
      <c r="AG20" s="405">
        <f t="shared" si="21"/>
        <v>0</v>
      </c>
      <c r="AH20" s="267">
        <f t="shared" si="21"/>
        <v>0</v>
      </c>
      <c r="AI20" s="405">
        <f t="shared" si="21"/>
        <v>242</v>
      </c>
      <c r="AJ20" s="267">
        <f t="shared" si="21"/>
        <v>108</v>
      </c>
      <c r="AK20" s="267">
        <f t="shared" si="21"/>
        <v>134</v>
      </c>
      <c r="AL20" s="267">
        <f t="shared" si="21"/>
        <v>173</v>
      </c>
      <c r="AM20" s="267">
        <f t="shared" si="21"/>
        <v>69</v>
      </c>
      <c r="AN20" s="405">
        <f t="shared" si="21"/>
        <v>7</v>
      </c>
      <c r="AO20" s="267">
        <f t="shared" si="21"/>
        <v>1</v>
      </c>
      <c r="AP20" s="267">
        <f t="shared" si="21"/>
        <v>6</v>
      </c>
      <c r="AQ20" s="267">
        <f t="shared" si="21"/>
        <v>7</v>
      </c>
      <c r="AR20" s="267">
        <f t="shared" si="21"/>
        <v>0</v>
      </c>
      <c r="AS20" s="267">
        <f t="shared" si="21"/>
        <v>249</v>
      </c>
    </row>
    <row r="21" spans="1:4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3.8" x14ac:dyDescent="0.25">
      <c r="A22" s="1"/>
      <c r="B22" s="25"/>
      <c r="C22" s="2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3.8" x14ac:dyDescent="0.25">
      <c r="A23" s="1"/>
      <c r="B23" s="25" t="s">
        <v>128</v>
      </c>
      <c r="C23" s="1"/>
      <c r="D23" s="1"/>
      <c r="E23" s="1"/>
      <c r="F23" s="1"/>
      <c r="G23" s="1"/>
      <c r="H23" s="1"/>
      <c r="I23" s="1"/>
      <c r="J23" s="1"/>
      <c r="K23" s="1"/>
      <c r="L23" s="1" t="s">
        <v>129</v>
      </c>
      <c r="M23" s="1"/>
      <c r="N23" s="1"/>
      <c r="O23" s="1"/>
      <c r="P23" s="1"/>
      <c r="Q23" s="1"/>
      <c r="R23" s="1"/>
      <c r="S23" s="1"/>
      <c r="T23" s="1"/>
      <c r="U23" s="25"/>
      <c r="V23" s="1"/>
      <c r="W23" s="1"/>
      <c r="X23" s="1"/>
      <c r="Y23" s="1"/>
      <c r="Z23" s="1"/>
      <c r="AA23" s="1"/>
      <c r="AB23" s="25" t="s">
        <v>124</v>
      </c>
      <c r="AC23" s="1"/>
      <c r="AD23" s="1"/>
      <c r="AE23" s="1"/>
      <c r="AF23" s="1"/>
      <c r="AG23" s="1"/>
      <c r="AH23" s="1"/>
      <c r="AI23" s="1"/>
      <c r="AJ23" s="1"/>
      <c r="AK23" s="1" t="s">
        <v>31</v>
      </c>
      <c r="AL23" s="1"/>
      <c r="AM23" s="1"/>
    </row>
    <row r="24" spans="1:45" s="26" customFormat="1" ht="13.8" x14ac:dyDescent="0.25"/>
    <row r="25" spans="1:45" s="26" customFormat="1" ht="13.8" x14ac:dyDescent="0.25"/>
    <row r="26" spans="1:45" s="26" customFormat="1" ht="13.8" x14ac:dyDescent="0.25"/>
    <row r="31" spans="1:45" x14ac:dyDescent="0.25"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1:45" x14ac:dyDescent="0.25"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9:20" x14ac:dyDescent="0.25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9:20" x14ac:dyDescent="0.25"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9:20" x14ac:dyDescent="0.25">
      <c r="I35" s="28"/>
      <c r="J35" s="28"/>
      <c r="K35" s="28"/>
      <c r="L35" s="28"/>
      <c r="M35" s="31"/>
      <c r="N35" s="28"/>
      <c r="O35" s="31"/>
      <c r="P35" s="28"/>
      <c r="Q35" s="28"/>
      <c r="R35" s="28"/>
      <c r="S35" s="28"/>
      <c r="T35" s="28"/>
    </row>
    <row r="36" spans="9:20" x14ac:dyDescent="0.25"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9:20" x14ac:dyDescent="0.25"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9:20" x14ac:dyDescent="0.25"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9:20" x14ac:dyDescent="0.25"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9:20" x14ac:dyDescent="0.25"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</row>
    <row r="41" spans="9:20" x14ac:dyDescent="0.25"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52" spans="6:7" x14ac:dyDescent="0.25">
      <c r="G52" s="30"/>
    </row>
    <row r="64" spans="6:7" x14ac:dyDescent="0.25">
      <c r="F64" s="29"/>
    </row>
    <row r="65" spans="6:14" x14ac:dyDescent="0.25">
      <c r="F65" s="29"/>
    </row>
    <row r="66" spans="6:14" x14ac:dyDescent="0.25">
      <c r="F66" s="29"/>
    </row>
    <row r="67" spans="6:14" x14ac:dyDescent="0.25">
      <c r="F67" s="29"/>
    </row>
    <row r="68" spans="6:14" x14ac:dyDescent="0.25">
      <c r="F68" s="29"/>
    </row>
    <row r="69" spans="6:14" x14ac:dyDescent="0.25">
      <c r="F69" s="29"/>
    </row>
    <row r="70" spans="6:14" x14ac:dyDescent="0.25">
      <c r="F70" s="29"/>
    </row>
    <row r="71" spans="6:14" x14ac:dyDescent="0.25">
      <c r="F71" s="29"/>
    </row>
    <row r="72" spans="6:14" x14ac:dyDescent="0.25">
      <c r="F72" s="29"/>
    </row>
    <row r="80" spans="6:14" x14ac:dyDescent="0.25">
      <c r="N80" s="30"/>
    </row>
  </sheetData>
  <mergeCells count="26">
    <mergeCell ref="AJ9:AM10"/>
    <mergeCell ref="AN9:AN11"/>
    <mergeCell ref="AO9:AR10"/>
    <mergeCell ref="AS9:AS11"/>
    <mergeCell ref="P9:V10"/>
    <mergeCell ref="W9:Z9"/>
    <mergeCell ref="AA9:AA11"/>
    <mergeCell ref="AB9:AB11"/>
    <mergeCell ref="AC9:AH9"/>
    <mergeCell ref="AG10:AH10"/>
    <mergeCell ref="A5:AR5"/>
    <mergeCell ref="A6:AR6"/>
    <mergeCell ref="A7:AR7"/>
    <mergeCell ref="A9:A11"/>
    <mergeCell ref="B9:B11"/>
    <mergeCell ref="C9:C11"/>
    <mergeCell ref="D9:I10"/>
    <mergeCell ref="J9:M9"/>
    <mergeCell ref="N9:N11"/>
    <mergeCell ref="O9:O11"/>
    <mergeCell ref="J10:M10"/>
    <mergeCell ref="W10:Z10"/>
    <mergeCell ref="AC10:AC11"/>
    <mergeCell ref="AD10:AE10"/>
    <mergeCell ref="AF10:AF11"/>
    <mergeCell ref="AI9:AI11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58"/>
  <sheetViews>
    <sheetView tabSelected="1" zoomScale="85" zoomScaleNormal="85" zoomScalePageLayoutView="55" workbookViewId="0">
      <selection activeCell="C3" sqref="C3:C4"/>
    </sheetView>
  </sheetViews>
  <sheetFormatPr defaultColWidth="9.109375" defaultRowHeight="13.2" x14ac:dyDescent="0.25"/>
  <cols>
    <col min="1" max="1" width="5.5546875" style="67" customWidth="1"/>
    <col min="2" max="2" width="19.5546875" style="67" customWidth="1"/>
    <col min="3" max="3" width="21.33203125" style="67" customWidth="1"/>
    <col min="4" max="5" width="5.6640625" style="67" customWidth="1"/>
    <col min="6" max="6" width="19" style="67" customWidth="1"/>
    <col min="7" max="7" width="21.88671875" style="67" customWidth="1"/>
    <col min="8" max="8" width="7.109375" style="67" customWidth="1"/>
    <col min="9" max="9" width="5.44140625" style="67" customWidth="1"/>
    <col min="10" max="10" width="18.44140625" style="67" customWidth="1"/>
    <col min="11" max="11" width="23.5546875" style="67" customWidth="1"/>
    <col min="12" max="13" width="5.6640625" style="67" customWidth="1"/>
    <col min="14" max="14" width="19.109375" style="67" customWidth="1"/>
    <col min="15" max="15" width="20" style="67" customWidth="1"/>
    <col min="16" max="16" width="8.5546875" style="67" customWidth="1"/>
    <col min="17" max="17" width="3" style="67" customWidth="1"/>
    <col min="18" max="18" width="15.33203125" style="67" customWidth="1"/>
    <col min="19" max="19" width="7.5546875" style="67" bestFit="1" customWidth="1"/>
    <col min="20" max="16384" width="9.109375" style="67"/>
  </cols>
  <sheetData>
    <row r="1" spans="1:20" ht="20.100000000000001" customHeight="1" thickBot="1" x14ac:dyDescent="0.35">
      <c r="A1" s="482" t="s">
        <v>26</v>
      </c>
      <c r="B1" s="483"/>
      <c r="C1" s="483"/>
      <c r="D1" s="483"/>
      <c r="E1" s="483"/>
      <c r="F1" s="483"/>
      <c r="G1" s="483"/>
      <c r="H1" s="484"/>
      <c r="I1" s="482" t="s">
        <v>27</v>
      </c>
      <c r="J1" s="483"/>
      <c r="K1" s="483"/>
      <c r="L1" s="483"/>
      <c r="M1" s="483"/>
      <c r="N1" s="483"/>
      <c r="O1" s="483"/>
      <c r="P1" s="484"/>
    </row>
    <row r="2" spans="1:20" ht="31.8" thickBot="1" x14ac:dyDescent="0.3">
      <c r="A2" s="68" t="s">
        <v>0</v>
      </c>
      <c r="B2" s="69" t="s">
        <v>10</v>
      </c>
      <c r="C2" s="69" t="s">
        <v>18</v>
      </c>
      <c r="D2" s="69" t="s">
        <v>48</v>
      </c>
      <c r="E2" s="69" t="s">
        <v>80</v>
      </c>
      <c r="F2" s="69" t="s">
        <v>81</v>
      </c>
      <c r="G2" s="70" t="s">
        <v>19</v>
      </c>
      <c r="H2" s="109" t="s">
        <v>7</v>
      </c>
      <c r="I2" s="108" t="s">
        <v>0</v>
      </c>
      <c r="J2" s="107" t="s">
        <v>10</v>
      </c>
      <c r="K2" s="69" t="s">
        <v>18</v>
      </c>
      <c r="L2" s="69" t="s">
        <v>48</v>
      </c>
      <c r="M2" s="69" t="s">
        <v>80</v>
      </c>
      <c r="N2" s="69" t="s">
        <v>81</v>
      </c>
      <c r="O2" s="70" t="s">
        <v>19</v>
      </c>
      <c r="P2" s="109" t="s">
        <v>7</v>
      </c>
    </row>
    <row r="3" spans="1:20" ht="26.4" x14ac:dyDescent="0.25">
      <c r="A3" s="481" t="s">
        <v>3</v>
      </c>
      <c r="B3" s="242" t="s">
        <v>169</v>
      </c>
      <c r="C3" s="115"/>
      <c r="D3" s="428">
        <v>1</v>
      </c>
      <c r="E3" s="433"/>
      <c r="F3" s="434" t="s">
        <v>170</v>
      </c>
      <c r="G3" s="74" t="s">
        <v>68</v>
      </c>
      <c r="H3" s="481">
        <v>35</v>
      </c>
      <c r="I3" s="481" t="s">
        <v>3</v>
      </c>
      <c r="J3" s="157" t="s">
        <v>156</v>
      </c>
      <c r="K3" s="76"/>
      <c r="L3" s="77">
        <v>1</v>
      </c>
      <c r="M3" s="77"/>
      <c r="N3" s="410" t="s">
        <v>145</v>
      </c>
      <c r="O3" s="159" t="s">
        <v>24</v>
      </c>
      <c r="P3" s="481">
        <v>2</v>
      </c>
    </row>
    <row r="4" spans="1:20" ht="13.2" customHeight="1" x14ac:dyDescent="0.25">
      <c r="A4" s="480"/>
      <c r="B4" s="242" t="s">
        <v>171</v>
      </c>
      <c r="C4" s="115"/>
      <c r="D4" s="428">
        <v>1</v>
      </c>
      <c r="E4" s="433">
        <v>1</v>
      </c>
      <c r="F4" s="434" t="s">
        <v>172</v>
      </c>
      <c r="G4" s="74" t="s">
        <v>68</v>
      </c>
      <c r="H4" s="480"/>
      <c r="I4" s="480"/>
      <c r="J4" s="157" t="s">
        <v>156</v>
      </c>
      <c r="K4" s="72"/>
      <c r="L4" s="73">
        <v>1</v>
      </c>
      <c r="M4" s="73"/>
      <c r="N4" s="410" t="s">
        <v>145</v>
      </c>
      <c r="O4" s="159" t="s">
        <v>24</v>
      </c>
      <c r="P4" s="480"/>
    </row>
    <row r="5" spans="1:20" ht="26.4" x14ac:dyDescent="0.25">
      <c r="A5" s="480"/>
      <c r="B5" s="242" t="s">
        <v>171</v>
      </c>
      <c r="C5" s="115"/>
      <c r="D5" s="428">
        <v>4</v>
      </c>
      <c r="E5" s="433">
        <v>1</v>
      </c>
      <c r="F5" s="434" t="s">
        <v>145</v>
      </c>
      <c r="G5" s="74" t="s">
        <v>68</v>
      </c>
      <c r="H5" s="480"/>
      <c r="I5" s="480"/>
      <c r="J5" s="157"/>
      <c r="K5" s="115"/>
      <c r="L5" s="86"/>
      <c r="M5" s="86"/>
      <c r="N5" s="90"/>
      <c r="O5" s="159"/>
      <c r="P5" s="480"/>
    </row>
    <row r="6" spans="1:20" ht="26.4" x14ac:dyDescent="0.25">
      <c r="A6" s="480"/>
      <c r="B6" s="242" t="s">
        <v>171</v>
      </c>
      <c r="C6" s="72"/>
      <c r="D6" s="435">
        <v>3</v>
      </c>
      <c r="E6" s="436"/>
      <c r="F6" s="115" t="s">
        <v>173</v>
      </c>
      <c r="G6" s="74" t="s">
        <v>68</v>
      </c>
      <c r="H6" s="480"/>
      <c r="I6" s="480"/>
      <c r="J6" s="157"/>
      <c r="K6" s="115"/>
      <c r="L6" s="86"/>
      <c r="M6" s="86"/>
      <c r="N6" s="79"/>
      <c r="O6" s="159"/>
      <c r="P6" s="480"/>
    </row>
    <row r="7" spans="1:20" ht="26.4" x14ac:dyDescent="0.25">
      <c r="A7" s="480"/>
      <c r="B7" s="242" t="s">
        <v>171</v>
      </c>
      <c r="C7" s="72"/>
      <c r="D7" s="435">
        <v>2</v>
      </c>
      <c r="E7" s="436">
        <v>1</v>
      </c>
      <c r="F7" s="115" t="s">
        <v>174</v>
      </c>
      <c r="G7" s="74" t="s">
        <v>68</v>
      </c>
      <c r="H7" s="480"/>
      <c r="I7" s="480"/>
      <c r="J7" s="157"/>
      <c r="K7" s="115"/>
      <c r="L7" s="86"/>
      <c r="M7" s="86"/>
      <c r="N7" s="79"/>
      <c r="O7" s="159"/>
      <c r="P7" s="480"/>
    </row>
    <row r="8" spans="1:20" ht="26.4" x14ac:dyDescent="0.25">
      <c r="A8" s="480"/>
      <c r="B8" s="432" t="s">
        <v>175</v>
      </c>
      <c r="C8" s="72"/>
      <c r="D8" s="435">
        <v>4</v>
      </c>
      <c r="E8" s="436">
        <v>1</v>
      </c>
      <c r="F8" s="115" t="s">
        <v>173</v>
      </c>
      <c r="G8" s="74" t="s">
        <v>68</v>
      </c>
      <c r="H8" s="480"/>
      <c r="I8" s="480"/>
      <c r="J8" s="157"/>
      <c r="K8" s="115"/>
      <c r="L8" s="86"/>
      <c r="M8" s="86"/>
      <c r="N8" s="79"/>
      <c r="O8" s="159"/>
      <c r="P8" s="480"/>
    </row>
    <row r="9" spans="1:20" ht="26.4" x14ac:dyDescent="0.25">
      <c r="A9" s="480"/>
      <c r="B9" s="432" t="s">
        <v>175</v>
      </c>
      <c r="C9" s="72"/>
      <c r="D9" s="435">
        <v>17</v>
      </c>
      <c r="E9" s="436"/>
      <c r="F9" s="434" t="s">
        <v>176</v>
      </c>
      <c r="G9" s="74" t="s">
        <v>68</v>
      </c>
      <c r="H9" s="480"/>
      <c r="I9" s="480"/>
      <c r="J9" s="125"/>
      <c r="K9" s="115"/>
      <c r="L9" s="73"/>
      <c r="M9" s="73"/>
      <c r="N9" s="32"/>
      <c r="O9" s="159"/>
      <c r="P9" s="480"/>
    </row>
    <row r="10" spans="1:20" ht="27" thickBot="1" x14ac:dyDescent="0.3">
      <c r="A10" s="480"/>
      <c r="B10" s="432" t="s">
        <v>175</v>
      </c>
      <c r="C10" s="72"/>
      <c r="D10" s="435">
        <v>3</v>
      </c>
      <c r="E10" s="436">
        <v>1</v>
      </c>
      <c r="F10" s="434" t="s">
        <v>176</v>
      </c>
      <c r="G10" s="74" t="s">
        <v>68</v>
      </c>
      <c r="H10" s="480"/>
      <c r="I10" s="480"/>
      <c r="J10" s="125"/>
      <c r="K10" s="117"/>
      <c r="L10" s="86"/>
      <c r="M10" s="248"/>
      <c r="N10" s="32"/>
      <c r="O10" s="159"/>
      <c r="P10" s="480"/>
    </row>
    <row r="11" spans="1:20" s="79" customFormat="1" ht="14.25" customHeight="1" x14ac:dyDescent="0.25">
      <c r="A11" s="481" t="s">
        <v>9</v>
      </c>
      <c r="B11" s="233" t="s">
        <v>156</v>
      </c>
      <c r="C11" s="76"/>
      <c r="D11" s="77">
        <v>1</v>
      </c>
      <c r="E11" s="77"/>
      <c r="F11" s="437" t="s">
        <v>133</v>
      </c>
      <c r="G11" s="83" t="s">
        <v>23</v>
      </c>
      <c r="H11" s="481">
        <v>1</v>
      </c>
      <c r="I11" s="481" t="s">
        <v>9</v>
      </c>
      <c r="J11" s="122"/>
      <c r="K11" s="114"/>
      <c r="L11" s="77"/>
      <c r="M11" s="77"/>
      <c r="N11" s="76"/>
      <c r="O11" s="156"/>
      <c r="P11" s="481"/>
      <c r="T11" s="80"/>
    </row>
    <row r="12" spans="1:20" s="79" customFormat="1" ht="14.25" customHeight="1" x14ac:dyDescent="0.25">
      <c r="A12" s="480"/>
      <c r="B12" s="157"/>
      <c r="C12" s="115"/>
      <c r="D12" s="73"/>
      <c r="E12" s="73"/>
      <c r="F12" s="72"/>
      <c r="G12" s="159"/>
      <c r="H12" s="480"/>
      <c r="I12" s="480"/>
      <c r="J12" s="157"/>
      <c r="K12" s="115"/>
      <c r="L12" s="73"/>
      <c r="M12" s="73"/>
      <c r="N12" s="72"/>
      <c r="O12" s="159"/>
      <c r="P12" s="480"/>
      <c r="T12" s="80"/>
    </row>
    <row r="13" spans="1:20" s="79" customFormat="1" ht="14.25" customHeight="1" x14ac:dyDescent="0.25">
      <c r="A13" s="480"/>
      <c r="B13" s="157"/>
      <c r="C13" s="115"/>
      <c r="D13" s="73"/>
      <c r="E13" s="73"/>
      <c r="F13" s="72"/>
      <c r="G13" s="159"/>
      <c r="H13" s="480"/>
      <c r="I13" s="480"/>
      <c r="J13" s="157"/>
      <c r="K13" s="115"/>
      <c r="L13" s="73"/>
      <c r="M13" s="73"/>
      <c r="N13" s="72"/>
      <c r="O13" s="159"/>
      <c r="P13" s="480"/>
      <c r="T13" s="80"/>
    </row>
    <row r="14" spans="1:20" s="79" customFormat="1" ht="14.25" customHeight="1" x14ac:dyDescent="0.25">
      <c r="A14" s="480"/>
      <c r="B14" s="157"/>
      <c r="C14" s="115"/>
      <c r="D14" s="73"/>
      <c r="E14" s="73"/>
      <c r="F14" s="72"/>
      <c r="G14" s="159"/>
      <c r="H14" s="480"/>
      <c r="I14" s="480"/>
      <c r="J14" s="157"/>
      <c r="K14" s="115"/>
      <c r="L14" s="73"/>
      <c r="M14" s="73"/>
      <c r="N14" s="72"/>
      <c r="O14" s="159"/>
      <c r="P14" s="480"/>
      <c r="T14" s="80"/>
    </row>
    <row r="15" spans="1:20" s="79" customFormat="1" ht="14.25" customHeight="1" x14ac:dyDescent="0.25">
      <c r="A15" s="480"/>
      <c r="B15" s="157"/>
      <c r="C15" s="115"/>
      <c r="D15" s="73"/>
      <c r="E15" s="73"/>
      <c r="F15" s="72"/>
      <c r="G15" s="159"/>
      <c r="H15" s="480"/>
      <c r="I15" s="480"/>
      <c r="J15" s="157"/>
      <c r="K15" s="115"/>
      <c r="L15" s="73"/>
      <c r="M15" s="73"/>
      <c r="N15" s="72"/>
      <c r="O15" s="159"/>
      <c r="P15" s="480"/>
      <c r="T15" s="80"/>
    </row>
    <row r="16" spans="1:20" s="79" customFormat="1" ht="14.25" customHeight="1" x14ac:dyDescent="0.25">
      <c r="A16" s="480"/>
      <c r="B16" s="157"/>
      <c r="C16" s="115"/>
      <c r="D16" s="73"/>
      <c r="E16" s="73"/>
      <c r="F16" s="72"/>
      <c r="G16" s="159"/>
      <c r="H16" s="480"/>
      <c r="I16" s="480"/>
      <c r="J16" s="157"/>
      <c r="K16" s="115"/>
      <c r="L16" s="73"/>
      <c r="M16" s="73"/>
      <c r="N16" s="72"/>
      <c r="O16" s="159"/>
      <c r="P16" s="480"/>
      <c r="T16" s="80"/>
    </row>
    <row r="17" spans="1:20" s="79" customFormat="1" ht="14.25" customHeight="1" x14ac:dyDescent="0.25">
      <c r="A17" s="480"/>
      <c r="B17" s="157"/>
      <c r="C17" s="115"/>
      <c r="D17" s="153"/>
      <c r="E17" s="153"/>
      <c r="F17" s="72"/>
      <c r="G17" s="159"/>
      <c r="H17" s="480"/>
      <c r="I17" s="480"/>
      <c r="J17" s="227"/>
      <c r="K17" s="115"/>
      <c r="L17" s="153"/>
      <c r="M17" s="153"/>
      <c r="N17" s="72"/>
      <c r="O17" s="159"/>
      <c r="P17" s="480"/>
      <c r="T17" s="80"/>
    </row>
    <row r="18" spans="1:20" s="79" customFormat="1" ht="14.25" customHeight="1" x14ac:dyDescent="0.25">
      <c r="A18" s="480"/>
      <c r="B18" s="157"/>
      <c r="C18" s="115"/>
      <c r="D18" s="153"/>
      <c r="E18" s="153"/>
      <c r="F18" s="72"/>
      <c r="G18" s="159"/>
      <c r="H18" s="480"/>
      <c r="I18" s="480"/>
      <c r="J18" s="227"/>
      <c r="K18" s="115"/>
      <c r="L18" s="153"/>
      <c r="M18" s="153"/>
      <c r="N18" s="72"/>
      <c r="O18" s="159"/>
      <c r="P18" s="480"/>
      <c r="T18" s="80"/>
    </row>
    <row r="19" spans="1:20" s="79" customFormat="1" ht="14.25" customHeight="1" x14ac:dyDescent="0.25">
      <c r="A19" s="480"/>
      <c r="B19" s="157"/>
      <c r="C19" s="115"/>
      <c r="D19" s="153"/>
      <c r="E19" s="153"/>
      <c r="F19" s="72"/>
      <c r="G19" s="159"/>
      <c r="H19" s="480"/>
      <c r="I19" s="480"/>
      <c r="J19" s="227"/>
      <c r="K19" s="115"/>
      <c r="L19" s="153"/>
      <c r="M19" s="153"/>
      <c r="N19" s="72"/>
      <c r="O19" s="159"/>
      <c r="P19" s="480"/>
      <c r="T19" s="80"/>
    </row>
    <row r="20" spans="1:20" s="79" customFormat="1" ht="14.25" customHeight="1" x14ac:dyDescent="0.25">
      <c r="A20" s="480"/>
      <c r="B20" s="157"/>
      <c r="C20" s="115"/>
      <c r="D20" s="153"/>
      <c r="E20" s="153"/>
      <c r="F20" s="72"/>
      <c r="G20" s="159"/>
      <c r="H20" s="480"/>
      <c r="I20" s="480"/>
      <c r="J20" s="227"/>
      <c r="K20" s="115"/>
      <c r="L20" s="153"/>
      <c r="M20" s="153"/>
      <c r="N20" s="72"/>
      <c r="O20" s="159"/>
      <c r="P20" s="480"/>
      <c r="T20" s="80"/>
    </row>
    <row r="21" spans="1:20" s="79" customFormat="1" ht="14.25" customHeight="1" thickBot="1" x14ac:dyDescent="0.3">
      <c r="A21" s="480"/>
      <c r="B21" s="157"/>
      <c r="C21" s="115"/>
      <c r="D21" s="232"/>
      <c r="E21" s="232"/>
      <c r="F21" s="172"/>
      <c r="G21" s="149"/>
      <c r="H21" s="480"/>
      <c r="I21" s="480"/>
      <c r="J21" s="157"/>
      <c r="K21" s="228"/>
      <c r="L21" s="232"/>
      <c r="M21" s="232"/>
      <c r="N21" s="172"/>
      <c r="O21" s="255"/>
      <c r="P21" s="480"/>
      <c r="T21" s="80"/>
    </row>
    <row r="22" spans="1:20" ht="12.75" customHeight="1" x14ac:dyDescent="0.25">
      <c r="A22" s="481" t="s">
        <v>4</v>
      </c>
      <c r="B22" s="233" t="s">
        <v>156</v>
      </c>
      <c r="C22" s="76"/>
      <c r="D22" s="77">
        <v>1</v>
      </c>
      <c r="E22" s="77"/>
      <c r="F22" s="410" t="s">
        <v>146</v>
      </c>
      <c r="G22" s="83" t="s">
        <v>23</v>
      </c>
      <c r="H22" s="481">
        <v>1</v>
      </c>
      <c r="I22" s="481" t="s">
        <v>4</v>
      </c>
      <c r="J22" s="122"/>
      <c r="K22" s="114"/>
      <c r="L22" s="160"/>
      <c r="M22" s="160"/>
      <c r="N22" s="91"/>
      <c r="O22" s="424"/>
      <c r="P22" s="481"/>
    </row>
    <row r="23" spans="1:20" ht="12.75" customHeight="1" x14ac:dyDescent="0.25">
      <c r="A23" s="480"/>
      <c r="B23" s="227"/>
      <c r="C23" s="115"/>
      <c r="D23" s="73"/>
      <c r="E23" s="73"/>
      <c r="F23" s="296"/>
      <c r="G23" s="74"/>
      <c r="H23" s="480"/>
      <c r="I23" s="480"/>
      <c r="J23" s="157"/>
      <c r="K23" s="115"/>
      <c r="L23" s="86"/>
      <c r="M23" s="86"/>
      <c r="N23" s="90"/>
      <c r="O23" s="155"/>
      <c r="P23" s="480"/>
    </row>
    <row r="24" spans="1:20" ht="12.75" customHeight="1" x14ac:dyDescent="0.25">
      <c r="A24" s="480"/>
      <c r="B24" s="157"/>
      <c r="C24" s="115"/>
      <c r="D24" s="73"/>
      <c r="E24" s="73"/>
      <c r="F24" s="409"/>
      <c r="G24" s="74"/>
      <c r="H24" s="480"/>
      <c r="I24" s="480"/>
      <c r="J24" s="157"/>
      <c r="K24" s="115"/>
      <c r="L24" s="86"/>
      <c r="M24" s="86"/>
      <c r="N24" s="90"/>
      <c r="O24" s="155"/>
      <c r="P24" s="480"/>
    </row>
    <row r="25" spans="1:20" ht="12.75" customHeight="1" x14ac:dyDescent="0.25">
      <c r="A25" s="480"/>
      <c r="B25" s="157"/>
      <c r="C25" s="115"/>
      <c r="D25" s="73"/>
      <c r="E25" s="73"/>
      <c r="F25" s="72"/>
      <c r="G25" s="74"/>
      <c r="H25" s="480"/>
      <c r="I25" s="480"/>
      <c r="J25" s="157"/>
      <c r="K25" s="115"/>
      <c r="L25" s="86"/>
      <c r="M25" s="86"/>
      <c r="N25" s="90"/>
      <c r="O25" s="155"/>
      <c r="P25" s="480"/>
    </row>
    <row r="26" spans="1:20" ht="12.75" customHeight="1" x14ac:dyDescent="0.25">
      <c r="A26" s="480"/>
      <c r="B26" s="78"/>
      <c r="C26" s="72"/>
      <c r="D26" s="73"/>
      <c r="E26" s="73"/>
      <c r="F26" s="72"/>
      <c r="G26" s="74"/>
      <c r="H26" s="480"/>
      <c r="I26" s="480"/>
      <c r="J26" s="157"/>
      <c r="K26" s="115"/>
      <c r="L26" s="86"/>
      <c r="M26" s="86"/>
      <c r="N26" s="90"/>
      <c r="O26" s="155"/>
      <c r="P26" s="480"/>
    </row>
    <row r="27" spans="1:20" ht="12.75" customHeight="1" x14ac:dyDescent="0.25">
      <c r="A27" s="480"/>
      <c r="B27" s="78"/>
      <c r="C27" s="72"/>
      <c r="D27" s="73"/>
      <c r="E27" s="73"/>
      <c r="F27" s="72"/>
      <c r="G27" s="74"/>
      <c r="H27" s="480"/>
      <c r="I27" s="480"/>
      <c r="J27" s="157"/>
      <c r="K27" s="115"/>
      <c r="L27" s="116"/>
      <c r="M27" s="116"/>
      <c r="N27" s="90"/>
      <c r="O27" s="155"/>
      <c r="P27" s="480"/>
    </row>
    <row r="28" spans="1:20" ht="12.75" customHeight="1" x14ac:dyDescent="0.25">
      <c r="A28" s="480"/>
      <c r="B28" s="78"/>
      <c r="C28" s="72"/>
      <c r="D28" s="73"/>
      <c r="E28" s="73"/>
      <c r="F28" s="72"/>
      <c r="G28" s="74"/>
      <c r="H28" s="480"/>
      <c r="I28" s="480"/>
      <c r="J28" s="157"/>
      <c r="K28" s="115"/>
      <c r="L28" s="116"/>
      <c r="M28" s="116"/>
      <c r="N28" s="90"/>
      <c r="O28" s="155"/>
      <c r="P28" s="480"/>
    </row>
    <row r="29" spans="1:20" ht="12.75" customHeight="1" thickBot="1" x14ac:dyDescent="0.3">
      <c r="A29" s="480"/>
      <c r="B29" s="234"/>
      <c r="C29" s="172"/>
      <c r="D29" s="141"/>
      <c r="E29" s="141"/>
      <c r="F29" s="172"/>
      <c r="G29" s="149"/>
      <c r="H29" s="480"/>
      <c r="I29" s="480"/>
      <c r="J29" s="157"/>
      <c r="K29" s="228"/>
      <c r="L29" s="148"/>
      <c r="M29" s="148"/>
      <c r="N29" s="90"/>
      <c r="O29" s="155"/>
      <c r="P29" s="480"/>
    </row>
    <row r="30" spans="1:20" ht="12.75" customHeight="1" x14ac:dyDescent="0.25">
      <c r="A30" s="481" t="s">
        <v>2</v>
      </c>
      <c r="B30" s="157"/>
      <c r="C30" s="115"/>
      <c r="D30" s="86"/>
      <c r="E30" s="86"/>
      <c r="F30" s="91"/>
      <c r="G30" s="83"/>
      <c r="H30" s="481"/>
      <c r="I30" s="481" t="s">
        <v>2</v>
      </c>
      <c r="J30" s="122"/>
      <c r="K30" s="114"/>
      <c r="L30" s="160"/>
      <c r="M30" s="160"/>
      <c r="N30" s="91"/>
      <c r="O30" s="163"/>
      <c r="P30" s="481"/>
    </row>
    <row r="31" spans="1:20" ht="12.75" customHeight="1" x14ac:dyDescent="0.25">
      <c r="A31" s="480"/>
      <c r="B31" s="227"/>
      <c r="C31" s="72"/>
      <c r="D31" s="86"/>
      <c r="E31" s="86"/>
      <c r="F31" s="90"/>
      <c r="G31" s="74"/>
      <c r="H31" s="480"/>
      <c r="I31" s="480"/>
      <c r="J31" s="157"/>
      <c r="K31" s="115"/>
      <c r="L31" s="153"/>
      <c r="M31" s="153"/>
      <c r="N31" s="115"/>
      <c r="O31" s="164"/>
      <c r="P31" s="480"/>
    </row>
    <row r="32" spans="1:20" ht="12.75" customHeight="1" x14ac:dyDescent="0.25">
      <c r="A32" s="480"/>
      <c r="B32" s="78"/>
      <c r="C32" s="72"/>
      <c r="D32" s="86"/>
      <c r="E32" s="86"/>
      <c r="F32" s="90"/>
      <c r="G32" s="74"/>
      <c r="H32" s="480"/>
      <c r="I32" s="480"/>
      <c r="J32" s="231"/>
      <c r="K32" s="115"/>
      <c r="L32" s="116"/>
      <c r="M32" s="116"/>
      <c r="N32" s="117"/>
      <c r="O32" s="164"/>
      <c r="P32" s="480"/>
    </row>
    <row r="33" spans="1:16" ht="12.75" customHeight="1" x14ac:dyDescent="0.25">
      <c r="A33" s="480"/>
      <c r="B33" s="235"/>
      <c r="C33" s="72"/>
      <c r="D33" s="86"/>
      <c r="E33" s="86"/>
      <c r="F33" s="90"/>
      <c r="G33" s="74"/>
      <c r="H33" s="480"/>
      <c r="I33" s="480"/>
      <c r="J33" s="231"/>
      <c r="K33" s="115"/>
      <c r="L33" s="116"/>
      <c r="M33" s="116"/>
      <c r="N33" s="117"/>
      <c r="O33" s="155"/>
      <c r="P33" s="480"/>
    </row>
    <row r="34" spans="1:16" ht="12.75" customHeight="1" x14ac:dyDescent="0.25">
      <c r="A34" s="480"/>
      <c r="B34" s="235"/>
      <c r="C34" s="72"/>
      <c r="D34" s="86"/>
      <c r="E34" s="86"/>
      <c r="F34" s="90"/>
      <c r="G34" s="74"/>
      <c r="H34" s="480"/>
      <c r="I34" s="480"/>
      <c r="J34" s="125"/>
      <c r="K34" s="115"/>
      <c r="L34" s="116"/>
      <c r="M34" s="116"/>
      <c r="N34" s="117"/>
      <c r="O34" s="155"/>
      <c r="P34" s="480"/>
    </row>
    <row r="35" spans="1:16" ht="12.75" customHeight="1" thickBot="1" x14ac:dyDescent="0.3">
      <c r="A35" s="480"/>
      <c r="B35" s="234"/>
      <c r="C35" s="172"/>
      <c r="D35" s="141"/>
      <c r="E35" s="141"/>
      <c r="F35" s="172"/>
      <c r="G35" s="149"/>
      <c r="H35" s="480"/>
      <c r="I35" s="480"/>
      <c r="J35" s="125"/>
      <c r="K35" s="115"/>
      <c r="L35" s="116"/>
      <c r="M35" s="116"/>
      <c r="N35" s="117"/>
      <c r="O35" s="149"/>
      <c r="P35" s="480"/>
    </row>
    <row r="36" spans="1:16" ht="12.75" customHeight="1" x14ac:dyDescent="0.25">
      <c r="A36" s="481" t="s">
        <v>5</v>
      </c>
      <c r="B36" s="122"/>
      <c r="C36" s="114"/>
      <c r="D36" s="123"/>
      <c r="E36" s="123"/>
      <c r="F36" s="124"/>
      <c r="G36" s="83"/>
      <c r="H36" s="481"/>
      <c r="I36" s="481" t="s">
        <v>5</v>
      </c>
      <c r="J36" s="76"/>
      <c r="K36" s="76"/>
      <c r="L36" s="81"/>
      <c r="M36" s="82"/>
      <c r="N36" s="106"/>
      <c r="O36" s="83"/>
      <c r="P36" s="481"/>
    </row>
    <row r="37" spans="1:16" ht="12.75" customHeight="1" x14ac:dyDescent="0.25">
      <c r="A37" s="536"/>
      <c r="B37" s="71"/>
      <c r="C37" s="72"/>
      <c r="D37" s="86"/>
      <c r="E37" s="86"/>
      <c r="F37" s="90"/>
      <c r="G37" s="74"/>
      <c r="H37" s="536"/>
      <c r="I37" s="536"/>
      <c r="J37" s="72"/>
      <c r="K37" s="72"/>
      <c r="L37" s="73"/>
      <c r="M37" s="80"/>
      <c r="N37" s="87"/>
      <c r="O37" s="74"/>
      <c r="P37" s="536"/>
    </row>
    <row r="38" spans="1:16" ht="12.75" customHeight="1" x14ac:dyDescent="0.25">
      <c r="A38" s="142"/>
      <c r="B38" s="71"/>
      <c r="C38" s="72"/>
      <c r="D38" s="143"/>
      <c r="E38" s="86"/>
      <c r="F38" s="144"/>
      <c r="G38" s="74"/>
      <c r="H38" s="142"/>
      <c r="I38" s="142"/>
      <c r="J38" s="118"/>
      <c r="K38" s="105"/>
      <c r="L38" s="73"/>
      <c r="M38" s="119"/>
      <c r="N38" s="90"/>
      <c r="O38" s="74"/>
      <c r="P38" s="142"/>
    </row>
    <row r="39" spans="1:16" ht="12.75" customHeight="1" thickBot="1" x14ac:dyDescent="0.3">
      <c r="A39" s="142"/>
      <c r="B39" s="71"/>
      <c r="C39" s="72"/>
      <c r="D39" s="143"/>
      <c r="E39" s="145"/>
      <c r="F39" s="144"/>
      <c r="G39" s="74"/>
      <c r="H39" s="142"/>
      <c r="I39" s="142"/>
      <c r="J39" s="118"/>
      <c r="K39" s="105"/>
      <c r="L39" s="73"/>
      <c r="M39" s="119"/>
      <c r="N39" s="90"/>
      <c r="O39" s="74"/>
      <c r="P39" s="142"/>
    </row>
    <row r="40" spans="1:16" ht="16.2" thickBot="1" x14ac:dyDescent="0.3">
      <c r="A40" s="250" t="s">
        <v>7</v>
      </c>
      <c r="B40" s="112"/>
      <c r="C40" s="94"/>
      <c r="D40" s="95">
        <f>SUM(D3:D39)</f>
        <v>37</v>
      </c>
      <c r="E40" s="95">
        <f>SUM(E3:E39)</f>
        <v>5</v>
      </c>
      <c r="F40" s="94"/>
      <c r="G40" s="150"/>
      <c r="H40" s="109">
        <f>SUM(H3:H39)</f>
        <v>37</v>
      </c>
      <c r="I40" s="250" t="s">
        <v>7</v>
      </c>
      <c r="J40" s="112"/>
      <c r="K40" s="94"/>
      <c r="L40" s="97">
        <f>SUM(L3:L39)</f>
        <v>2</v>
      </c>
      <c r="M40" s="98">
        <f>SUM(M3:M39)</f>
        <v>0</v>
      </c>
      <c r="N40" s="94"/>
      <c r="O40" s="96"/>
      <c r="P40" s="109">
        <f>SUM(P3:P39)</f>
        <v>2</v>
      </c>
    </row>
    <row r="42" spans="1:16" ht="12.75" customHeight="1" x14ac:dyDescent="0.25">
      <c r="A42" s="99"/>
      <c r="B42" s="100" t="s">
        <v>20</v>
      </c>
      <c r="F42" s="99"/>
      <c r="G42" s="99"/>
      <c r="H42" s="99"/>
      <c r="I42" s="101"/>
      <c r="J42" s="102" t="s">
        <v>21</v>
      </c>
      <c r="K42" s="79"/>
      <c r="L42" s="79"/>
      <c r="M42" s="79"/>
      <c r="N42" s="101"/>
      <c r="O42" s="99"/>
      <c r="P42" s="99"/>
    </row>
    <row r="43" spans="1:16" ht="12.75" customHeight="1" x14ac:dyDescent="0.25">
      <c r="B43" s="67" t="s">
        <v>29</v>
      </c>
      <c r="C43" s="67" t="s">
        <v>28</v>
      </c>
      <c r="D43" s="103"/>
      <c r="E43" s="103"/>
      <c r="F43" s="67" t="s">
        <v>30</v>
      </c>
      <c r="I43" s="79"/>
      <c r="J43" s="79" t="s">
        <v>29</v>
      </c>
      <c r="K43" s="79"/>
      <c r="L43" s="79"/>
      <c r="M43" s="79"/>
      <c r="N43" s="79" t="s">
        <v>30</v>
      </c>
    </row>
    <row r="44" spans="1:16" ht="12.75" customHeight="1" x14ac:dyDescent="0.25">
      <c r="A44" s="79"/>
      <c r="B44" s="157"/>
      <c r="C44" s="84"/>
      <c r="D44" s="80"/>
      <c r="E44" s="80"/>
      <c r="F44" s="88"/>
      <c r="I44" s="79"/>
      <c r="J44" s="157"/>
      <c r="K44" s="79"/>
      <c r="L44" s="89"/>
      <c r="M44" s="89"/>
      <c r="N44" s="79"/>
      <c r="O44" s="79"/>
    </row>
    <row r="45" spans="1:16" ht="12.75" customHeight="1" x14ac:dyDescent="0.25">
      <c r="A45" s="79"/>
      <c r="B45" s="88"/>
      <c r="C45" s="242"/>
      <c r="D45" s="121"/>
      <c r="E45" s="121"/>
      <c r="F45" s="242"/>
      <c r="I45" s="79"/>
      <c r="J45" s="157"/>
      <c r="K45" s="79"/>
      <c r="L45" s="89"/>
      <c r="M45" s="89"/>
      <c r="N45" s="79"/>
      <c r="O45" s="79"/>
    </row>
    <row r="46" spans="1:16" ht="12.75" customHeight="1" x14ac:dyDescent="0.25">
      <c r="A46" s="79"/>
      <c r="B46" s="120"/>
      <c r="C46" s="79"/>
      <c r="D46" s="121"/>
      <c r="E46" s="121"/>
      <c r="I46" s="79"/>
      <c r="J46" s="157"/>
      <c r="K46" s="79"/>
      <c r="L46" s="89"/>
      <c r="M46" s="89"/>
      <c r="N46" s="79"/>
      <c r="O46" s="79"/>
    </row>
    <row r="47" spans="1:16" ht="12.75" customHeight="1" x14ac:dyDescent="0.25">
      <c r="D47" s="103"/>
      <c r="E47" s="103"/>
      <c r="I47" s="79"/>
      <c r="J47" s="157"/>
      <c r="K47" s="79"/>
      <c r="L47" s="252"/>
      <c r="M47" s="79"/>
      <c r="N47" s="79"/>
      <c r="O47" s="79"/>
    </row>
    <row r="48" spans="1:16" ht="12.75" customHeight="1" x14ac:dyDescent="0.25">
      <c r="D48" s="103"/>
      <c r="E48" s="103"/>
      <c r="J48" s="157"/>
      <c r="K48" s="79"/>
      <c r="L48" s="103"/>
      <c r="N48" s="79"/>
      <c r="O48" s="79"/>
    </row>
    <row r="49" spans="4:15" ht="12.75" customHeight="1" x14ac:dyDescent="0.25">
      <c r="D49" s="103"/>
      <c r="E49" s="103"/>
      <c r="J49" s="157"/>
      <c r="K49" s="79"/>
      <c r="L49" s="103"/>
      <c r="N49" s="79"/>
      <c r="O49" s="79"/>
    </row>
    <row r="50" spans="4:15" ht="12.75" customHeight="1" x14ac:dyDescent="0.25">
      <c r="D50" s="103"/>
      <c r="E50" s="103"/>
      <c r="N50" s="79"/>
    </row>
    <row r="51" spans="4:15" ht="12.75" customHeight="1" x14ac:dyDescent="0.25">
      <c r="D51" s="103"/>
      <c r="E51" s="103"/>
    </row>
    <row r="52" spans="4:15" ht="12.75" customHeight="1" x14ac:dyDescent="0.25">
      <c r="D52" s="103"/>
      <c r="E52" s="103"/>
    </row>
    <row r="53" spans="4:15" ht="12.75" customHeight="1" x14ac:dyDescent="0.25">
      <c r="D53" s="103"/>
      <c r="E53" s="103"/>
    </row>
    <row r="54" spans="4:15" x14ac:dyDescent="0.25">
      <c r="D54" s="103"/>
      <c r="E54" s="103"/>
    </row>
    <row r="55" spans="4:15" x14ac:dyDescent="0.25">
      <c r="D55" s="103"/>
      <c r="E55" s="103"/>
    </row>
    <row r="56" spans="4:15" x14ac:dyDescent="0.25">
      <c r="D56" s="103"/>
      <c r="E56" s="103"/>
    </row>
    <row r="57" spans="4:15" x14ac:dyDescent="0.25">
      <c r="D57" s="103"/>
      <c r="E57" s="103"/>
    </row>
    <row r="58" spans="4:15" x14ac:dyDescent="0.25">
      <c r="D58" s="103"/>
      <c r="E58" s="103"/>
    </row>
  </sheetData>
  <mergeCells count="22">
    <mergeCell ref="A30:A35"/>
    <mergeCell ref="H30:H35"/>
    <mergeCell ref="I30:I35"/>
    <mergeCell ref="P30:P35"/>
    <mergeCell ref="A36:A37"/>
    <mergeCell ref="H36:H37"/>
    <mergeCell ref="I36:I37"/>
    <mergeCell ref="P36:P37"/>
    <mergeCell ref="A11:A21"/>
    <mergeCell ref="H11:H21"/>
    <mergeCell ref="I11:I21"/>
    <mergeCell ref="P11:P21"/>
    <mergeCell ref="A22:A29"/>
    <mergeCell ref="H22:H29"/>
    <mergeCell ref="I22:I29"/>
    <mergeCell ref="P22:P29"/>
    <mergeCell ref="A1:H1"/>
    <mergeCell ref="I1:P1"/>
    <mergeCell ref="A3:A10"/>
    <mergeCell ref="H3:H10"/>
    <mergeCell ref="I3:I10"/>
    <mergeCell ref="P3:P10"/>
  </mergeCells>
  <dataValidations count="3">
    <dataValidation type="list" allowBlank="1" showInputMessage="1" showErrorMessage="1" sqref="O35:O39 O22 O30:O31">
      <formula1>выбыло</formula1>
    </dataValidation>
    <dataValidation type="list" allowBlank="1" showInputMessage="1" showErrorMessage="1" error="Так низ-з-зя!!" sqref="O23:O29 G12:G20 O3:O21">
      <formula1>выбыло</formula1>
    </dataValidation>
    <dataValidation type="list" allowBlank="1" showInputMessage="1" showErrorMessage="1" sqref="G21:G39 G3:G11">
      <formula1>прибыло</formula1>
    </dataValidation>
  </dataValidations>
  <printOptions horizontalCentered="1"/>
  <pageMargins left="0.31496062992125984" right="0.43307086614173229" top="0.55118110236220474" bottom="0.70866141732283472" header="0.31496062992125984" footer="0.31496062992125984"/>
  <pageSetup paperSize="9" scale="6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F31"/>
  <sheetViews>
    <sheetView view="pageBreakPreview" zoomScaleNormal="85" zoomScaleSheetLayoutView="100" workbookViewId="0">
      <pane ySplit="7" topLeftCell="A8" activePane="bottomLeft" state="frozen"/>
      <selection pane="bottomLeft" activeCell="A8" sqref="A8:AF8"/>
    </sheetView>
  </sheetViews>
  <sheetFormatPr defaultRowHeight="13.2" x14ac:dyDescent="0.25"/>
  <cols>
    <col min="1" max="1" width="28.5546875" style="32" customWidth="1"/>
    <col min="2" max="2" width="9.5546875" style="32" customWidth="1"/>
    <col min="3" max="4" width="5.88671875" style="32" customWidth="1"/>
    <col min="5" max="6" width="5.88671875" style="33" customWidth="1"/>
    <col min="7" max="7" width="5.33203125" style="33" customWidth="1"/>
    <col min="8" max="9" width="5.88671875" style="32" customWidth="1"/>
    <col min="10" max="11" width="5.88671875" style="33" customWidth="1"/>
    <col min="12" max="12" width="5.33203125" style="33" customWidth="1"/>
    <col min="13" max="14" width="5.88671875" style="32" customWidth="1"/>
    <col min="15" max="16" width="5.88671875" style="33" customWidth="1"/>
    <col min="17" max="17" width="5" style="33" customWidth="1"/>
    <col min="18" max="19" width="5.88671875" style="32" customWidth="1"/>
    <col min="20" max="22" width="5.88671875" style="33" customWidth="1"/>
    <col min="23" max="24" width="5.88671875" style="32" customWidth="1"/>
    <col min="25" max="26" width="5.88671875" style="33" customWidth="1"/>
    <col min="27" max="27" width="5.33203125" style="33" customWidth="1"/>
    <col min="28" max="32" width="5.88671875" style="32" customWidth="1"/>
  </cols>
  <sheetData>
    <row r="1" spans="1:32" s="36" customFormat="1" ht="15.6" x14ac:dyDescent="0.25">
      <c r="A1" s="493" t="s">
        <v>155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</row>
    <row r="2" spans="1:32" s="36" customFormat="1" ht="15.6" x14ac:dyDescent="0.3">
      <c r="A2" s="43"/>
      <c r="B2" s="43"/>
      <c r="C2" s="43"/>
      <c r="D2" s="43"/>
      <c r="E2" s="50"/>
      <c r="F2" s="50"/>
      <c r="G2" s="50"/>
      <c r="H2" s="43"/>
      <c r="I2" s="43"/>
      <c r="J2" s="50"/>
      <c r="K2" s="50"/>
      <c r="L2" s="50"/>
      <c r="M2" s="43"/>
      <c r="N2" s="43"/>
      <c r="O2" s="50"/>
      <c r="P2" s="50"/>
      <c r="Q2" s="50"/>
      <c r="R2" s="43"/>
      <c r="S2" s="43"/>
      <c r="T2" s="50"/>
      <c r="U2" s="50"/>
      <c r="V2" s="50"/>
      <c r="W2" s="43"/>
      <c r="X2" s="43"/>
      <c r="Y2" s="50"/>
      <c r="Z2" s="50"/>
      <c r="AA2" s="50"/>
      <c r="AB2" s="43"/>
      <c r="AC2" s="43"/>
      <c r="AD2" s="43"/>
      <c r="AE2" s="43"/>
      <c r="AF2" s="43"/>
    </row>
    <row r="3" spans="1:32" s="36" customFormat="1" ht="12" customHeight="1" x14ac:dyDescent="0.3">
      <c r="A3" s="495" t="s">
        <v>99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</row>
    <row r="4" spans="1:32" ht="13.8" thickBot="1" x14ac:dyDescent="0.3"/>
    <row r="5" spans="1:32" ht="32.4" customHeight="1" x14ac:dyDescent="0.25">
      <c r="A5" s="562" t="s">
        <v>86</v>
      </c>
      <c r="B5" s="565" t="s">
        <v>150</v>
      </c>
      <c r="C5" s="543" t="s">
        <v>45</v>
      </c>
      <c r="D5" s="544"/>
      <c r="E5" s="544"/>
      <c r="F5" s="545"/>
      <c r="G5" s="546"/>
      <c r="H5" s="543" t="s">
        <v>44</v>
      </c>
      <c r="I5" s="544"/>
      <c r="J5" s="544"/>
      <c r="K5" s="545"/>
      <c r="L5" s="546"/>
      <c r="M5" s="543" t="s">
        <v>43</v>
      </c>
      <c r="N5" s="544"/>
      <c r="O5" s="544"/>
      <c r="P5" s="545"/>
      <c r="Q5" s="546"/>
      <c r="R5" s="543" t="s">
        <v>42</v>
      </c>
      <c r="S5" s="544"/>
      <c r="T5" s="544"/>
      <c r="U5" s="545"/>
      <c r="V5" s="546"/>
      <c r="W5" s="543" t="s">
        <v>41</v>
      </c>
      <c r="X5" s="544"/>
      <c r="Y5" s="544"/>
      <c r="Z5" s="545"/>
      <c r="AA5" s="546"/>
      <c r="AB5" s="543" t="s">
        <v>39</v>
      </c>
      <c r="AC5" s="544"/>
      <c r="AD5" s="544"/>
      <c r="AE5" s="545"/>
      <c r="AF5" s="546"/>
    </row>
    <row r="6" spans="1:32" ht="19.95" customHeight="1" x14ac:dyDescent="0.25">
      <c r="A6" s="563"/>
      <c r="B6" s="566"/>
      <c r="C6" s="539" t="s">
        <v>130</v>
      </c>
      <c r="D6" s="540"/>
      <c r="E6" s="540"/>
      <c r="F6" s="541"/>
      <c r="G6" s="542"/>
      <c r="H6" s="539" t="s">
        <v>123</v>
      </c>
      <c r="I6" s="540"/>
      <c r="J6" s="540"/>
      <c r="K6" s="541"/>
      <c r="L6" s="542"/>
      <c r="M6" s="553" t="s">
        <v>121</v>
      </c>
      <c r="N6" s="554"/>
      <c r="O6" s="554"/>
      <c r="P6" s="554"/>
      <c r="Q6" s="555"/>
      <c r="R6" s="553" t="s">
        <v>100</v>
      </c>
      <c r="S6" s="554"/>
      <c r="T6" s="554"/>
      <c r="U6" s="554"/>
      <c r="V6" s="555"/>
      <c r="W6" s="553" t="s">
        <v>101</v>
      </c>
      <c r="X6" s="554"/>
      <c r="Y6" s="554"/>
      <c r="Z6" s="554"/>
      <c r="AA6" s="555"/>
      <c r="AB6" s="539" t="s">
        <v>131</v>
      </c>
      <c r="AC6" s="540"/>
      <c r="AD6" s="540"/>
      <c r="AE6" s="541"/>
      <c r="AF6" s="542"/>
    </row>
    <row r="7" spans="1:32" ht="39" customHeight="1" thickBot="1" x14ac:dyDescent="0.3">
      <c r="A7" s="564"/>
      <c r="B7" s="567"/>
      <c r="C7" s="49" t="s">
        <v>38</v>
      </c>
      <c r="D7" s="48" t="s">
        <v>37</v>
      </c>
      <c r="E7" s="47" t="s">
        <v>36</v>
      </c>
      <c r="F7" s="46" t="s">
        <v>35</v>
      </c>
      <c r="G7" s="55" t="s">
        <v>84</v>
      </c>
      <c r="H7" s="49" t="s">
        <v>38</v>
      </c>
      <c r="I7" s="48" t="s">
        <v>37</v>
      </c>
      <c r="J7" s="47" t="s">
        <v>36</v>
      </c>
      <c r="K7" s="46" t="s">
        <v>35</v>
      </c>
      <c r="L7" s="55" t="s">
        <v>84</v>
      </c>
      <c r="M7" s="49" t="s">
        <v>38</v>
      </c>
      <c r="N7" s="48" t="s">
        <v>37</v>
      </c>
      <c r="O7" s="47" t="s">
        <v>36</v>
      </c>
      <c r="P7" s="46" t="s">
        <v>35</v>
      </c>
      <c r="Q7" s="55" t="s">
        <v>84</v>
      </c>
      <c r="R7" s="49" t="s">
        <v>38</v>
      </c>
      <c r="S7" s="48" t="s">
        <v>37</v>
      </c>
      <c r="T7" s="47" t="s">
        <v>36</v>
      </c>
      <c r="U7" s="46" t="s">
        <v>35</v>
      </c>
      <c r="V7" s="55" t="s">
        <v>84</v>
      </c>
      <c r="W7" s="49" t="s">
        <v>38</v>
      </c>
      <c r="X7" s="48" t="s">
        <v>37</v>
      </c>
      <c r="Y7" s="47" t="s">
        <v>36</v>
      </c>
      <c r="Z7" s="46" t="s">
        <v>35</v>
      </c>
      <c r="AA7" s="55" t="s">
        <v>84</v>
      </c>
      <c r="AB7" s="49" t="s">
        <v>38</v>
      </c>
      <c r="AC7" s="48" t="s">
        <v>37</v>
      </c>
      <c r="AD7" s="47" t="s">
        <v>36</v>
      </c>
      <c r="AE7" s="46" t="s">
        <v>35</v>
      </c>
      <c r="AF7" s="55" t="s">
        <v>84</v>
      </c>
    </row>
    <row r="8" spans="1:32" ht="20.25" customHeight="1" thickBot="1" x14ac:dyDescent="0.3">
      <c r="A8" s="570" t="s">
        <v>119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1"/>
      <c r="AB8" s="571"/>
      <c r="AC8" s="571"/>
      <c r="AD8" s="571"/>
      <c r="AE8" s="571"/>
      <c r="AF8" s="571"/>
    </row>
    <row r="9" spans="1:32" ht="17.25" customHeight="1" x14ac:dyDescent="0.25">
      <c r="A9" s="415" t="s">
        <v>105</v>
      </c>
      <c r="B9" s="416" t="s">
        <v>90</v>
      </c>
      <c r="C9" s="312">
        <v>10</v>
      </c>
      <c r="D9" s="309">
        <v>10</v>
      </c>
      <c r="E9" s="309">
        <f t="shared" ref="E9:E14" si="0">C9-D9</f>
        <v>0</v>
      </c>
      <c r="F9" s="310">
        <v>11</v>
      </c>
      <c r="G9" s="307">
        <v>1</v>
      </c>
      <c r="H9" s="312">
        <v>10</v>
      </c>
      <c r="I9" s="309">
        <v>10</v>
      </c>
      <c r="J9" s="309">
        <f>H9-I9</f>
        <v>0</v>
      </c>
      <c r="K9" s="310">
        <v>15</v>
      </c>
      <c r="L9" s="307"/>
      <c r="M9" s="275">
        <v>10</v>
      </c>
      <c r="N9" s="272">
        <v>10</v>
      </c>
      <c r="O9" s="272">
        <f>M9-N9</f>
        <v>0</v>
      </c>
      <c r="P9" s="274">
        <v>18</v>
      </c>
      <c r="Q9" s="307"/>
      <c r="R9" s="312">
        <v>10</v>
      </c>
      <c r="S9" s="309">
        <v>9</v>
      </c>
      <c r="T9" s="309">
        <f>R9-S9</f>
        <v>1</v>
      </c>
      <c r="U9" s="310">
        <v>8</v>
      </c>
      <c r="V9" s="307"/>
      <c r="W9" s="312"/>
      <c r="X9" s="309"/>
      <c r="Y9" s="309"/>
      <c r="Z9" s="310"/>
      <c r="AA9" s="307"/>
      <c r="AB9" s="312">
        <f>C9+H9+M9+R9+W9</f>
        <v>40</v>
      </c>
      <c r="AC9" s="312">
        <f>D9+I9+N9+S9+X9</f>
        <v>39</v>
      </c>
      <c r="AD9" s="312">
        <f>AB9-AC9</f>
        <v>1</v>
      </c>
      <c r="AE9" s="312">
        <f>F9+K9+P9+U9+Z9</f>
        <v>52</v>
      </c>
      <c r="AF9" s="307">
        <f>G9+L9+Q9+V9+AA9</f>
        <v>1</v>
      </c>
    </row>
    <row r="10" spans="1:32" ht="17.25" customHeight="1" x14ac:dyDescent="0.25">
      <c r="A10" s="417" t="s">
        <v>122</v>
      </c>
      <c r="B10" s="418" t="s">
        <v>90</v>
      </c>
      <c r="C10" s="312"/>
      <c r="D10" s="309"/>
      <c r="E10" s="309">
        <f t="shared" si="0"/>
        <v>0</v>
      </c>
      <c r="F10" s="310">
        <v>17</v>
      </c>
      <c r="G10" s="311"/>
      <c r="H10" s="312"/>
      <c r="I10" s="309"/>
      <c r="J10" s="309">
        <f>H10-I10</f>
        <v>0</v>
      </c>
      <c r="K10" s="310">
        <v>10</v>
      </c>
      <c r="L10" s="311"/>
      <c r="M10" s="275"/>
      <c r="N10" s="272"/>
      <c r="O10" s="272">
        <f>M10-N10</f>
        <v>0</v>
      </c>
      <c r="P10" s="274">
        <v>8</v>
      </c>
      <c r="Q10" s="311"/>
      <c r="R10" s="312"/>
      <c r="S10" s="309"/>
      <c r="T10" s="309"/>
      <c r="U10" s="310">
        <v>6</v>
      </c>
      <c r="V10" s="311">
        <v>6</v>
      </c>
      <c r="W10" s="312"/>
      <c r="X10" s="309"/>
      <c r="Y10" s="309"/>
      <c r="Z10" s="310"/>
      <c r="AA10" s="311"/>
      <c r="AB10" s="312">
        <f t="shared" ref="AB10:AB14" si="1">C10+H10+M10+R10+W10</f>
        <v>0</v>
      </c>
      <c r="AC10" s="312">
        <f t="shared" ref="AC10:AC14" si="2">D10+I10+N10+S10+X10</f>
        <v>0</v>
      </c>
      <c r="AD10" s="312">
        <f t="shared" ref="AD10:AD14" si="3">AB10-AC10</f>
        <v>0</v>
      </c>
      <c r="AE10" s="312">
        <f t="shared" ref="AE10:AE14" si="4">F10+K10+P10+U10+Z10</f>
        <v>41</v>
      </c>
      <c r="AF10" s="311">
        <f t="shared" ref="AF10:AF14" si="5">G10+L10+Q10+V10+AA10</f>
        <v>6</v>
      </c>
    </row>
    <row r="11" spans="1:32" ht="13.8" x14ac:dyDescent="0.25">
      <c r="A11" s="419" t="s">
        <v>103</v>
      </c>
      <c r="B11" s="420" t="s">
        <v>97</v>
      </c>
      <c r="C11" s="308"/>
      <c r="D11" s="309"/>
      <c r="E11" s="309">
        <f t="shared" si="0"/>
        <v>0</v>
      </c>
      <c r="F11" s="310">
        <v>2</v>
      </c>
      <c r="G11" s="311"/>
      <c r="H11" s="312">
        <v>10</v>
      </c>
      <c r="I11" s="309">
        <v>8</v>
      </c>
      <c r="J11" s="309">
        <f>H11-I11</f>
        <v>2</v>
      </c>
      <c r="K11" s="309"/>
      <c r="L11" s="311"/>
      <c r="M11" s="273"/>
      <c r="N11" s="272"/>
      <c r="O11" s="272">
        <f>M11-N11</f>
        <v>0</v>
      </c>
      <c r="P11" s="272"/>
      <c r="Q11" s="311"/>
      <c r="R11" s="308"/>
      <c r="S11" s="309"/>
      <c r="T11" s="309">
        <f>R11-S11</f>
        <v>0</v>
      </c>
      <c r="U11" s="309">
        <v>0</v>
      </c>
      <c r="V11" s="311"/>
      <c r="W11" s="308"/>
      <c r="X11" s="309"/>
      <c r="Y11" s="309">
        <f>W11-X11</f>
        <v>0</v>
      </c>
      <c r="Z11" s="309"/>
      <c r="AA11" s="311"/>
      <c r="AB11" s="312">
        <f t="shared" si="1"/>
        <v>10</v>
      </c>
      <c r="AC11" s="312">
        <f t="shared" si="2"/>
        <v>8</v>
      </c>
      <c r="AD11" s="312">
        <f t="shared" si="3"/>
        <v>2</v>
      </c>
      <c r="AE11" s="312">
        <f t="shared" si="4"/>
        <v>2</v>
      </c>
      <c r="AF11" s="311">
        <f t="shared" si="5"/>
        <v>0</v>
      </c>
    </row>
    <row r="12" spans="1:32" s="45" customFormat="1" ht="13.8" x14ac:dyDescent="0.25">
      <c r="A12" s="421" t="s">
        <v>104</v>
      </c>
      <c r="B12" s="420" t="s">
        <v>87</v>
      </c>
      <c r="C12" s="313"/>
      <c r="D12" s="314"/>
      <c r="E12" s="314">
        <f t="shared" si="0"/>
        <v>0</v>
      </c>
      <c r="F12" s="315"/>
      <c r="G12" s="316"/>
      <c r="H12" s="317">
        <v>10</v>
      </c>
      <c r="I12" s="314">
        <v>6</v>
      </c>
      <c r="J12" s="314">
        <f>H12-I12</f>
        <v>4</v>
      </c>
      <c r="K12" s="314">
        <v>1</v>
      </c>
      <c r="L12" s="316"/>
      <c r="M12" s="273"/>
      <c r="N12" s="272"/>
      <c r="O12" s="272">
        <f>M12-N12</f>
        <v>0</v>
      </c>
      <c r="P12" s="272"/>
      <c r="Q12" s="316"/>
      <c r="R12" s="313"/>
      <c r="S12" s="314"/>
      <c r="T12" s="314">
        <f>R12-S12</f>
        <v>0</v>
      </c>
      <c r="U12" s="314"/>
      <c r="V12" s="316"/>
      <c r="W12" s="313"/>
      <c r="X12" s="314"/>
      <c r="Y12" s="314">
        <f>W12-X12</f>
        <v>0</v>
      </c>
      <c r="Z12" s="314"/>
      <c r="AA12" s="316"/>
      <c r="AB12" s="312">
        <f t="shared" si="1"/>
        <v>10</v>
      </c>
      <c r="AC12" s="312">
        <f t="shared" si="2"/>
        <v>6</v>
      </c>
      <c r="AD12" s="312">
        <f t="shared" si="3"/>
        <v>4</v>
      </c>
      <c r="AE12" s="312">
        <f t="shared" si="4"/>
        <v>1</v>
      </c>
      <c r="AF12" s="316">
        <f t="shared" si="5"/>
        <v>0</v>
      </c>
    </row>
    <row r="13" spans="1:32" ht="13.8" x14ac:dyDescent="0.25">
      <c r="A13" s="421" t="s">
        <v>113</v>
      </c>
      <c r="B13" s="420" t="s">
        <v>92</v>
      </c>
      <c r="C13" s="312">
        <v>10</v>
      </c>
      <c r="D13" s="309">
        <v>10</v>
      </c>
      <c r="E13" s="309">
        <f t="shared" si="0"/>
        <v>0</v>
      </c>
      <c r="F13" s="310">
        <v>17</v>
      </c>
      <c r="G13" s="311"/>
      <c r="H13" s="312">
        <v>10</v>
      </c>
      <c r="I13" s="309">
        <v>11</v>
      </c>
      <c r="J13" s="309">
        <f>H13-I13</f>
        <v>-1</v>
      </c>
      <c r="K13" s="310">
        <v>12</v>
      </c>
      <c r="L13" s="311"/>
      <c r="M13" s="275">
        <v>10</v>
      </c>
      <c r="N13" s="272">
        <v>10</v>
      </c>
      <c r="O13" s="272">
        <f>M13-N13</f>
        <v>0</v>
      </c>
      <c r="P13" s="274">
        <v>7</v>
      </c>
      <c r="Q13" s="311"/>
      <c r="R13" s="312"/>
      <c r="S13" s="309"/>
      <c r="T13" s="309"/>
      <c r="U13" s="310"/>
      <c r="V13" s="311"/>
      <c r="W13" s="312"/>
      <c r="X13" s="309"/>
      <c r="Y13" s="309">
        <f>W13-X13</f>
        <v>0</v>
      </c>
      <c r="Z13" s="310"/>
      <c r="AA13" s="311"/>
      <c r="AB13" s="312">
        <f t="shared" si="1"/>
        <v>30</v>
      </c>
      <c r="AC13" s="312">
        <f t="shared" si="2"/>
        <v>31</v>
      </c>
      <c r="AD13" s="312">
        <f t="shared" si="3"/>
        <v>-1</v>
      </c>
      <c r="AE13" s="312">
        <f t="shared" si="4"/>
        <v>36</v>
      </c>
      <c r="AF13" s="311">
        <f t="shared" si="5"/>
        <v>0</v>
      </c>
    </row>
    <row r="14" spans="1:32" ht="14.4" thickBot="1" x14ac:dyDescent="0.3">
      <c r="A14" s="422" t="s">
        <v>102</v>
      </c>
      <c r="B14" s="423" t="s">
        <v>88</v>
      </c>
      <c r="C14" s="312">
        <v>25</v>
      </c>
      <c r="D14" s="309">
        <v>25</v>
      </c>
      <c r="E14" s="309">
        <f t="shared" si="0"/>
        <v>0</v>
      </c>
      <c r="F14" s="310">
        <v>2</v>
      </c>
      <c r="G14" s="311"/>
      <c r="H14" s="312"/>
      <c r="I14" s="309"/>
      <c r="J14" s="309"/>
      <c r="K14" s="310">
        <v>6</v>
      </c>
      <c r="L14" s="311"/>
      <c r="M14" s="275"/>
      <c r="N14" s="272"/>
      <c r="O14" s="272"/>
      <c r="P14" s="274"/>
      <c r="Q14" s="311"/>
      <c r="R14" s="312"/>
      <c r="S14" s="309"/>
      <c r="T14" s="309"/>
      <c r="U14" s="310"/>
      <c r="V14" s="311"/>
      <c r="W14" s="312"/>
      <c r="X14" s="309"/>
      <c r="Y14" s="309"/>
      <c r="Z14" s="310">
        <v>0</v>
      </c>
      <c r="AA14" s="311"/>
      <c r="AB14" s="312">
        <f t="shared" si="1"/>
        <v>25</v>
      </c>
      <c r="AC14" s="312">
        <f t="shared" si="2"/>
        <v>25</v>
      </c>
      <c r="AD14" s="312">
        <f t="shared" si="3"/>
        <v>0</v>
      </c>
      <c r="AE14" s="312">
        <f t="shared" si="4"/>
        <v>8</v>
      </c>
      <c r="AF14" s="311">
        <f t="shared" si="5"/>
        <v>0</v>
      </c>
    </row>
    <row r="15" spans="1:32" ht="16.2" thickBot="1" x14ac:dyDescent="0.3">
      <c r="A15" s="568" t="s">
        <v>34</v>
      </c>
      <c r="B15" s="569"/>
      <c r="C15" s="411">
        <f t="shared" ref="C15:AF15" si="6">SUM(C9:C14)</f>
        <v>45</v>
      </c>
      <c r="D15" s="411">
        <f t="shared" si="6"/>
        <v>45</v>
      </c>
      <c r="E15" s="411">
        <f t="shared" si="6"/>
        <v>0</v>
      </c>
      <c r="F15" s="412">
        <f t="shared" si="6"/>
        <v>49</v>
      </c>
      <c r="G15" s="413">
        <f t="shared" si="6"/>
        <v>1</v>
      </c>
      <c r="H15" s="411">
        <f t="shared" si="6"/>
        <v>40</v>
      </c>
      <c r="I15" s="411">
        <f t="shared" si="6"/>
        <v>35</v>
      </c>
      <c r="J15" s="411">
        <f t="shared" si="6"/>
        <v>5</v>
      </c>
      <c r="K15" s="411">
        <f t="shared" si="6"/>
        <v>44</v>
      </c>
      <c r="L15" s="413">
        <f t="shared" si="6"/>
        <v>0</v>
      </c>
      <c r="M15" s="414">
        <f t="shared" si="6"/>
        <v>20</v>
      </c>
      <c r="N15" s="414">
        <f t="shared" si="6"/>
        <v>20</v>
      </c>
      <c r="O15" s="414">
        <f t="shared" si="6"/>
        <v>0</v>
      </c>
      <c r="P15" s="414">
        <f t="shared" si="6"/>
        <v>33</v>
      </c>
      <c r="Q15" s="413">
        <f t="shared" si="6"/>
        <v>0</v>
      </c>
      <c r="R15" s="411">
        <f t="shared" si="6"/>
        <v>10</v>
      </c>
      <c r="S15" s="411">
        <f t="shared" si="6"/>
        <v>9</v>
      </c>
      <c r="T15" s="411">
        <f t="shared" si="6"/>
        <v>1</v>
      </c>
      <c r="U15" s="411">
        <f t="shared" si="6"/>
        <v>14</v>
      </c>
      <c r="V15" s="413">
        <f t="shared" si="6"/>
        <v>6</v>
      </c>
      <c r="W15" s="411">
        <f t="shared" si="6"/>
        <v>0</v>
      </c>
      <c r="X15" s="411">
        <f t="shared" si="6"/>
        <v>0</v>
      </c>
      <c r="Y15" s="411">
        <f t="shared" si="6"/>
        <v>0</v>
      </c>
      <c r="Z15" s="411">
        <f t="shared" si="6"/>
        <v>0</v>
      </c>
      <c r="AA15" s="413">
        <f t="shared" si="6"/>
        <v>0</v>
      </c>
      <c r="AB15" s="411">
        <f t="shared" si="6"/>
        <v>115</v>
      </c>
      <c r="AC15" s="411">
        <f t="shared" si="6"/>
        <v>109</v>
      </c>
      <c r="AD15" s="411">
        <f t="shared" si="6"/>
        <v>6</v>
      </c>
      <c r="AE15" s="411">
        <f t="shared" si="6"/>
        <v>140</v>
      </c>
      <c r="AF15" s="413">
        <f t="shared" si="6"/>
        <v>7</v>
      </c>
    </row>
    <row r="16" spans="1:32" x14ac:dyDescent="0.25">
      <c r="A16" s="572"/>
      <c r="B16" s="572"/>
      <c r="C16" s="572"/>
      <c r="D16" s="572"/>
      <c r="E16" s="572"/>
      <c r="F16" s="572"/>
      <c r="G16" s="572"/>
      <c r="H16" s="572"/>
      <c r="I16" s="572"/>
      <c r="M16" s="34"/>
      <c r="N16" s="34"/>
      <c r="O16" s="35"/>
      <c r="P16" s="35"/>
      <c r="Q16" s="35"/>
      <c r="R16" s="34"/>
      <c r="S16" s="34"/>
      <c r="T16" s="35"/>
      <c r="U16" s="35"/>
      <c r="V16" s="35"/>
      <c r="W16" s="34"/>
      <c r="X16" s="34"/>
      <c r="Y16" s="35"/>
      <c r="Z16" s="35"/>
      <c r="AA16" s="35"/>
      <c r="AB16" s="34"/>
      <c r="AC16" s="34"/>
      <c r="AD16" s="34"/>
      <c r="AE16" s="34"/>
      <c r="AF16" s="34"/>
    </row>
    <row r="17" spans="1:32" s="36" customFormat="1" ht="15.6" x14ac:dyDescent="0.3">
      <c r="A17" s="43"/>
      <c r="B17" s="43"/>
      <c r="C17" s="42"/>
      <c r="D17" s="40"/>
      <c r="E17" s="41"/>
      <c r="F17" s="187"/>
      <c r="G17" s="187"/>
      <c r="H17" s="37"/>
      <c r="I17" s="186"/>
      <c r="J17" s="187"/>
      <c r="K17" s="187"/>
      <c r="L17" s="187"/>
      <c r="M17" s="186"/>
      <c r="N17" s="37"/>
      <c r="O17" s="516"/>
      <c r="P17" s="516"/>
      <c r="Q17" s="516"/>
      <c r="R17" s="516"/>
      <c r="S17" s="516"/>
      <c r="T17" s="516"/>
      <c r="U17" s="39"/>
      <c r="V17" s="39"/>
      <c r="W17" s="37"/>
      <c r="X17" s="37"/>
      <c r="Y17" s="38"/>
      <c r="Z17" s="38"/>
      <c r="AA17" s="38"/>
      <c r="AB17" s="37"/>
      <c r="AC17" s="37"/>
      <c r="AD17" s="37"/>
      <c r="AE17" s="37"/>
      <c r="AF17" s="37"/>
    </row>
    <row r="18" spans="1:32" x14ac:dyDescent="0.25">
      <c r="M18" s="34"/>
      <c r="N18" s="34"/>
      <c r="O18" s="35"/>
      <c r="P18" s="35"/>
      <c r="Q18" s="35"/>
      <c r="R18" s="34"/>
      <c r="S18" s="34"/>
      <c r="T18" s="35"/>
      <c r="U18" s="35"/>
      <c r="V18" s="35"/>
      <c r="W18" s="34"/>
      <c r="X18" s="34"/>
      <c r="Y18" s="35"/>
      <c r="Z18" s="35"/>
      <c r="AA18" s="35"/>
      <c r="AB18" s="34"/>
      <c r="AC18" s="34"/>
      <c r="AD18" s="34"/>
      <c r="AE18" s="34"/>
      <c r="AF18" s="34"/>
    </row>
    <row r="19" spans="1:32" x14ac:dyDescent="0.25">
      <c r="M19" s="34"/>
      <c r="N19" s="34"/>
      <c r="O19" s="35"/>
      <c r="P19" s="35"/>
      <c r="Q19" s="35"/>
      <c r="R19" s="34"/>
      <c r="S19" s="34"/>
      <c r="T19" s="35"/>
      <c r="U19" s="35"/>
      <c r="V19" s="35"/>
      <c r="W19" s="34"/>
      <c r="X19" s="34"/>
      <c r="Y19" s="35"/>
      <c r="Z19" s="35"/>
      <c r="AA19" s="35"/>
      <c r="AB19" s="34"/>
      <c r="AC19" s="34"/>
      <c r="AD19" s="34"/>
      <c r="AE19" s="34"/>
      <c r="AF19" s="34"/>
    </row>
    <row r="20" spans="1:32" x14ac:dyDescent="0.25">
      <c r="M20" s="34"/>
      <c r="N20" s="34"/>
      <c r="O20" s="35"/>
      <c r="P20" s="35"/>
      <c r="Q20" s="35"/>
      <c r="R20" s="34"/>
      <c r="S20" s="34"/>
      <c r="T20" s="35"/>
      <c r="U20" s="35"/>
      <c r="V20" s="35"/>
      <c r="W20" s="34"/>
      <c r="X20" s="34"/>
      <c r="Y20" s="35"/>
      <c r="Z20" s="35"/>
      <c r="AA20" s="35"/>
      <c r="AB20" s="34"/>
      <c r="AC20" s="34"/>
      <c r="AD20" s="34"/>
      <c r="AE20" s="34"/>
      <c r="AF20" s="34"/>
    </row>
    <row r="21" spans="1:32" x14ac:dyDescent="0.25">
      <c r="A21"/>
      <c r="B21"/>
      <c r="C21"/>
      <c r="D21"/>
      <c r="E21"/>
      <c r="F21"/>
      <c r="G21"/>
      <c r="H21"/>
      <c r="I21"/>
      <c r="J21"/>
      <c r="K21"/>
      <c r="L21"/>
      <c r="M21" s="34"/>
      <c r="N21" s="34"/>
      <c r="O21" s="35"/>
      <c r="P21" s="35"/>
      <c r="Q21" s="35"/>
      <c r="R21" s="34"/>
      <c r="S21" s="34"/>
      <c r="T21" s="35"/>
      <c r="U21" s="35"/>
      <c r="V21" s="35"/>
      <c r="W21" s="34"/>
      <c r="X21" s="34"/>
      <c r="Y21" s="35"/>
      <c r="Z21" s="35"/>
      <c r="AA21" s="35"/>
      <c r="AB21" s="34"/>
      <c r="AC21" s="34"/>
      <c r="AD21" s="34"/>
      <c r="AE21" s="34"/>
      <c r="AF21" s="34"/>
    </row>
    <row r="22" spans="1:32" x14ac:dyDescent="0.25">
      <c r="A22"/>
      <c r="B22"/>
      <c r="C22"/>
      <c r="D22"/>
      <c r="E22"/>
      <c r="F22"/>
      <c r="G22"/>
      <c r="H22"/>
      <c r="I22"/>
      <c r="J22"/>
      <c r="K22"/>
      <c r="L22"/>
      <c r="M22" s="34"/>
      <c r="N22" s="34"/>
      <c r="O22" s="35"/>
      <c r="P22" s="35"/>
      <c r="Q22" s="35"/>
      <c r="R22" s="34"/>
      <c r="S22" s="34"/>
      <c r="T22" s="35"/>
      <c r="U22" s="35"/>
      <c r="V22" s="35"/>
      <c r="W22" s="34"/>
      <c r="X22" s="34"/>
      <c r="Y22" s="35"/>
      <c r="Z22" s="35"/>
      <c r="AA22" s="35"/>
      <c r="AB22" s="34"/>
      <c r="AC22" s="34"/>
      <c r="AD22" s="34"/>
      <c r="AE22" s="34"/>
      <c r="AF22" s="34"/>
    </row>
    <row r="23" spans="1:32" x14ac:dyDescent="0.25">
      <c r="A23"/>
      <c r="B23"/>
      <c r="C23"/>
      <c r="D23"/>
      <c r="E23"/>
      <c r="F23"/>
      <c r="G23"/>
      <c r="H23"/>
      <c r="I23"/>
      <c r="J23"/>
      <c r="K23"/>
      <c r="L23"/>
      <c r="M23" s="34"/>
      <c r="N23" s="34"/>
      <c r="O23" s="35"/>
      <c r="P23" s="35"/>
      <c r="Q23" s="35"/>
      <c r="R23" s="34"/>
      <c r="S23" s="34"/>
      <c r="T23" s="35"/>
      <c r="U23" s="35"/>
      <c r="V23" s="35"/>
      <c r="W23" s="34"/>
      <c r="X23" s="34"/>
      <c r="Y23" s="35"/>
      <c r="Z23" s="35"/>
      <c r="AA23" s="35"/>
      <c r="AB23" s="34"/>
      <c r="AC23" s="34"/>
      <c r="AD23" s="34"/>
      <c r="AE23" s="34"/>
      <c r="AF23" s="34"/>
    </row>
    <row r="24" spans="1:32" x14ac:dyDescent="0.25">
      <c r="A24"/>
      <c r="B24"/>
      <c r="C24"/>
      <c r="D24"/>
      <c r="E24"/>
      <c r="F24"/>
      <c r="G24"/>
      <c r="H24"/>
      <c r="I24"/>
      <c r="J24"/>
      <c r="K24"/>
      <c r="L24"/>
      <c r="M24" s="34"/>
      <c r="N24" s="34"/>
      <c r="O24" s="35"/>
      <c r="P24" s="35"/>
      <c r="Q24" s="35"/>
      <c r="R24" s="34"/>
      <c r="S24" s="34"/>
      <c r="T24" s="35"/>
      <c r="U24" s="35"/>
      <c r="V24" s="35"/>
      <c r="W24" s="34"/>
      <c r="X24" s="34"/>
      <c r="Y24" s="35"/>
      <c r="Z24" s="35"/>
      <c r="AA24" s="35"/>
      <c r="AB24" s="34"/>
      <c r="AC24" s="34"/>
      <c r="AD24" s="34"/>
      <c r="AE24" s="34"/>
      <c r="AF24" s="34"/>
    </row>
    <row r="25" spans="1:32" x14ac:dyDescent="0.25">
      <c r="A25"/>
      <c r="B25"/>
      <c r="C25"/>
      <c r="D25"/>
      <c r="E25"/>
      <c r="F25"/>
      <c r="G25"/>
      <c r="H25"/>
      <c r="I25"/>
      <c r="J25"/>
      <c r="K25"/>
      <c r="L25"/>
      <c r="M25" s="34"/>
      <c r="N25" s="34"/>
      <c r="O25" s="35"/>
      <c r="P25" s="35"/>
      <c r="Q25" s="35"/>
      <c r="R25" s="34"/>
      <c r="S25" s="34"/>
      <c r="T25" s="35"/>
      <c r="U25" s="35"/>
      <c r="V25" s="35"/>
      <c r="W25" s="34"/>
      <c r="X25" s="34"/>
      <c r="Y25" s="35"/>
      <c r="Z25" s="35"/>
      <c r="AA25" s="35"/>
      <c r="AB25" s="34"/>
      <c r="AC25" s="34"/>
      <c r="AD25" s="34"/>
      <c r="AE25" s="34"/>
      <c r="AF25" s="34"/>
    </row>
    <row r="26" spans="1:32" x14ac:dyDescent="0.25">
      <c r="A26"/>
      <c r="B26"/>
      <c r="C26"/>
      <c r="D26"/>
      <c r="E26"/>
      <c r="F26"/>
      <c r="G26"/>
      <c r="H26"/>
      <c r="I26"/>
      <c r="J26"/>
      <c r="K26"/>
      <c r="L26"/>
      <c r="M26" s="34"/>
      <c r="N26" s="34"/>
      <c r="O26" s="35"/>
      <c r="P26" s="35"/>
      <c r="Q26" s="35"/>
      <c r="R26" s="34"/>
      <c r="S26" s="34"/>
      <c r="T26" s="35"/>
      <c r="U26" s="35"/>
      <c r="V26" s="35"/>
      <c r="W26" s="34"/>
      <c r="X26" s="34"/>
      <c r="Y26" s="35"/>
      <c r="Z26" s="35"/>
      <c r="AA26" s="35"/>
      <c r="AB26" s="34"/>
      <c r="AC26" s="34"/>
      <c r="AD26" s="34"/>
      <c r="AE26" s="34"/>
      <c r="AF26" s="34"/>
    </row>
    <row r="27" spans="1:32" x14ac:dyDescent="0.25">
      <c r="A27"/>
      <c r="B27"/>
      <c r="C27"/>
      <c r="D27"/>
      <c r="E27"/>
      <c r="F27"/>
      <c r="G27"/>
      <c r="H27"/>
      <c r="I27"/>
      <c r="J27"/>
      <c r="K27"/>
      <c r="L27"/>
      <c r="M27" s="34"/>
      <c r="N27" s="34"/>
      <c r="O27" s="35"/>
      <c r="P27" s="35"/>
      <c r="Q27" s="35"/>
      <c r="R27" s="34"/>
      <c r="S27" s="34"/>
      <c r="T27" s="35"/>
      <c r="U27" s="35"/>
      <c r="V27" s="35"/>
      <c r="W27" s="34"/>
      <c r="X27" s="34"/>
      <c r="Y27" s="35"/>
      <c r="Z27" s="35"/>
      <c r="AA27" s="35"/>
      <c r="AB27" s="34"/>
      <c r="AC27" s="34"/>
      <c r="AD27" s="34"/>
      <c r="AE27" s="34"/>
      <c r="AF27" s="34"/>
    </row>
    <row r="28" spans="1:32" x14ac:dyDescent="0.25">
      <c r="A28"/>
      <c r="B28"/>
      <c r="C28"/>
      <c r="D28"/>
      <c r="E28"/>
      <c r="F28"/>
      <c r="G28"/>
      <c r="H28"/>
      <c r="I28"/>
      <c r="J28"/>
      <c r="K28"/>
      <c r="L28"/>
      <c r="M28" s="34"/>
      <c r="N28" s="34"/>
      <c r="O28" s="35"/>
      <c r="P28" s="35"/>
      <c r="Q28" s="35"/>
      <c r="R28" s="34"/>
      <c r="S28" s="34"/>
      <c r="T28" s="35"/>
      <c r="U28" s="35"/>
      <c r="V28" s="35"/>
      <c r="W28" s="34"/>
      <c r="X28" s="34"/>
      <c r="Y28" s="35"/>
      <c r="Z28" s="35"/>
      <c r="AA28" s="35"/>
      <c r="AB28" s="34"/>
      <c r="AC28" s="34"/>
      <c r="AD28" s="34"/>
      <c r="AE28" s="34"/>
      <c r="AF28" s="34"/>
    </row>
    <row r="29" spans="1:32" x14ac:dyDescent="0.25">
      <c r="A29"/>
      <c r="B29"/>
      <c r="C29"/>
      <c r="D29"/>
      <c r="E29"/>
      <c r="F29"/>
      <c r="G29"/>
      <c r="H29"/>
      <c r="I29"/>
      <c r="J29"/>
      <c r="K29"/>
      <c r="L29"/>
      <c r="M29" s="34"/>
      <c r="N29" s="34"/>
      <c r="O29" s="35"/>
      <c r="P29" s="35"/>
      <c r="Q29" s="35"/>
      <c r="R29" s="34"/>
      <c r="S29" s="34"/>
      <c r="T29" s="35"/>
      <c r="U29" s="35"/>
      <c r="V29" s="35"/>
      <c r="W29" s="34"/>
      <c r="X29" s="34"/>
      <c r="Y29" s="35"/>
      <c r="Z29" s="35"/>
      <c r="AA29" s="35"/>
      <c r="AB29" s="34"/>
      <c r="AC29" s="34"/>
      <c r="AD29" s="34"/>
      <c r="AE29" s="34"/>
      <c r="AF29" s="34"/>
    </row>
    <row r="30" spans="1:32" x14ac:dyDescent="0.25">
      <c r="A30"/>
      <c r="B30"/>
      <c r="C30"/>
      <c r="D30"/>
      <c r="E30"/>
      <c r="F30"/>
      <c r="G30"/>
      <c r="H30"/>
      <c r="I30"/>
      <c r="J30"/>
      <c r="K30"/>
      <c r="L30"/>
      <c r="M30" s="34"/>
      <c r="N30" s="34"/>
      <c r="O30" s="35"/>
      <c r="P30" s="35"/>
      <c r="Q30" s="35"/>
      <c r="R30" s="34"/>
      <c r="S30" s="34"/>
      <c r="T30" s="35"/>
      <c r="U30" s="35"/>
      <c r="V30" s="35"/>
      <c r="W30" s="34"/>
      <c r="X30" s="34"/>
      <c r="Y30" s="35"/>
      <c r="Z30" s="35"/>
      <c r="AA30" s="35"/>
      <c r="AB30" s="34"/>
      <c r="AC30" s="34"/>
      <c r="AD30" s="34"/>
      <c r="AE30" s="34"/>
      <c r="AF30" s="34"/>
    </row>
    <row r="31" spans="1:32" x14ac:dyDescent="0.25">
      <c r="A31"/>
      <c r="B31"/>
      <c r="C31"/>
      <c r="D31"/>
      <c r="E31"/>
      <c r="F31"/>
      <c r="G31"/>
      <c r="H31"/>
      <c r="I31"/>
      <c r="J31"/>
      <c r="K31"/>
      <c r="L31"/>
      <c r="M31" s="34"/>
      <c r="N31" s="34"/>
      <c r="O31" s="35"/>
      <c r="P31" s="35"/>
      <c r="Q31" s="35"/>
      <c r="R31" s="34"/>
      <c r="S31" s="34"/>
      <c r="T31" s="35"/>
      <c r="U31" s="35"/>
      <c r="V31" s="35"/>
      <c r="W31" s="34"/>
      <c r="X31" s="34"/>
      <c r="Y31" s="35"/>
      <c r="Z31" s="35"/>
      <c r="AA31" s="35"/>
      <c r="AB31" s="34"/>
      <c r="AC31" s="34"/>
      <c r="AD31" s="34"/>
      <c r="AE31" s="34"/>
      <c r="AF31" s="34"/>
    </row>
  </sheetData>
  <mergeCells count="20">
    <mergeCell ref="A15:B15"/>
    <mergeCell ref="A8:AF8"/>
    <mergeCell ref="C6:G6"/>
    <mergeCell ref="A16:I16"/>
    <mergeCell ref="O17:T17"/>
    <mergeCell ref="A1:AF1"/>
    <mergeCell ref="A3:AF3"/>
    <mergeCell ref="A5:A7"/>
    <mergeCell ref="B5:B7"/>
    <mergeCell ref="H5:L5"/>
    <mergeCell ref="M5:Q5"/>
    <mergeCell ref="R5:V5"/>
    <mergeCell ref="W5:AA5"/>
    <mergeCell ref="C5:G5"/>
    <mergeCell ref="AB5:AF5"/>
    <mergeCell ref="H6:L6"/>
    <mergeCell ref="M6:Q6"/>
    <mergeCell ref="R6:V6"/>
    <mergeCell ref="W6:AA6"/>
    <mergeCell ref="AB6:AF6"/>
  </mergeCells>
  <printOptions horizontalCentered="1"/>
  <pageMargins left="0.28000000000000003" right="0.23" top="0.75" bottom="0.62" header="0.3" footer="0.3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Сводка_очн</vt:lpstr>
      <vt:lpstr>Пр_очн</vt:lpstr>
      <vt:lpstr>Вакансии_очн</vt:lpstr>
      <vt:lpstr>Сводка_оч-заоч</vt:lpstr>
      <vt:lpstr>Пр_оч-заоч</vt:lpstr>
      <vt:lpstr>Вакансии_оч-заоч</vt:lpstr>
      <vt:lpstr>Сводка_заоч</vt:lpstr>
      <vt:lpstr>Пр_заоч</vt:lpstr>
      <vt:lpstr>Вакансии_заоч</vt:lpstr>
      <vt:lpstr>выбыло</vt:lpstr>
      <vt:lpstr>Вакансии_заоч!Заголовки_для_печати</vt:lpstr>
      <vt:lpstr>'Вакансии_оч-заоч'!Заголовки_для_печати</vt:lpstr>
      <vt:lpstr>Вакансии_очн!Заголовки_для_печати</vt:lpstr>
      <vt:lpstr>Вакансии_заоч!Область_печати</vt:lpstr>
      <vt:lpstr>'Вакансии_оч-заоч'!Область_печати</vt:lpstr>
      <vt:lpstr>Вакансии_очн!Область_печати</vt:lpstr>
      <vt:lpstr>Пр_заоч!Область_печати</vt:lpstr>
      <vt:lpstr>'Пр_оч-заоч'!Область_печати</vt:lpstr>
      <vt:lpstr>Пр_очн!Область_печати</vt:lpstr>
      <vt:lpstr>прибыло</vt:lpstr>
      <vt:lpstr>убыло</vt:lpstr>
    </vt:vector>
  </TitlesOfParts>
  <Company>НТИ УГТУ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EDUCATION</dc:creator>
  <cp:lastModifiedBy>budeeva-ei</cp:lastModifiedBy>
  <cp:lastPrinted>2018-11-30T05:31:48Z</cp:lastPrinted>
  <dcterms:created xsi:type="dcterms:W3CDTF">2000-03-23T09:28:24Z</dcterms:created>
  <dcterms:modified xsi:type="dcterms:W3CDTF">2018-11-30T05:59:03Z</dcterms:modified>
</cp:coreProperties>
</file>